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6630" tabRatio="795" activeTab="2"/>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45621"/>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22" i="15" l="1"/>
  <c r="F10" i="15"/>
  <c r="F84" i="8" l="1"/>
  <c r="F83" i="8"/>
  <c r="F82" i="8"/>
  <c r="F81" i="8"/>
  <c r="F80" i="8"/>
  <c r="F79" i="8"/>
  <c r="F78" i="8"/>
  <c r="F77" i="8"/>
  <c r="F75" i="8"/>
  <c r="F72" i="8"/>
  <c r="F70" i="8"/>
  <c r="F69" i="8"/>
  <c r="F67" i="8"/>
  <c r="F66" i="8"/>
  <c r="F65" i="8"/>
  <c r="F64" i="8"/>
  <c r="F63" i="8"/>
  <c r="F62" i="8"/>
  <c r="F61" i="8"/>
  <c r="F60" i="8"/>
  <c r="F58" i="8"/>
  <c r="F57" i="8"/>
  <c r="F8" i="8"/>
  <c r="F7" i="8"/>
  <c r="F56" i="8"/>
  <c r="E58" i="8"/>
  <c r="E10" i="8"/>
  <c r="K137" i="17"/>
  <c r="K136" i="17"/>
  <c r="K135" i="17"/>
  <c r="K134" i="17"/>
  <c r="K130" i="17"/>
  <c r="L130" i="17"/>
  <c r="K114" i="17"/>
  <c r="K113" i="17"/>
  <c r="K112" i="17"/>
  <c r="K111" i="17"/>
  <c r="K110" i="17"/>
  <c r="K109" i="17"/>
  <c r="K108" i="17"/>
  <c r="K107" i="17"/>
  <c r="K103" i="17"/>
  <c r="L103" i="17"/>
  <c r="K84" i="17"/>
  <c r="K83" i="17"/>
  <c r="K82" i="17"/>
  <c r="K81" i="17"/>
  <c r="K77" i="17"/>
  <c r="L77" i="17"/>
  <c r="F16" i="15"/>
  <c r="K58" i="17"/>
  <c r="I60" i="17"/>
  <c r="I59" i="17"/>
  <c r="I58" i="17"/>
  <c r="I57" i="17"/>
  <c r="K54" i="17"/>
  <c r="F17" i="15"/>
  <c r="K59" i="17" s="1"/>
  <c r="F18" i="15"/>
  <c r="K60" i="17" s="1"/>
  <c r="J37" i="17"/>
  <c r="J36" i="17"/>
  <c r="J35" i="17"/>
  <c r="J34" i="17"/>
  <c r="M81" i="17"/>
  <c r="F26" i="15"/>
  <c r="M82" i="17" s="1"/>
  <c r="F29" i="15"/>
  <c r="F31" i="15"/>
  <c r="M84" i="17" s="1"/>
  <c r="F33" i="15"/>
  <c r="M107" i="17" s="1"/>
  <c r="F38" i="15"/>
  <c r="M108" i="17" s="1"/>
  <c r="F42" i="15"/>
  <c r="M109" i="17" s="1"/>
  <c r="F46" i="15"/>
  <c r="M110" i="17" s="1"/>
  <c r="F52" i="15"/>
  <c r="M111" i="17" s="1"/>
  <c r="F58" i="15"/>
  <c r="M112" i="17" s="1"/>
  <c r="F59" i="15"/>
  <c r="M113" i="17" s="1"/>
  <c r="F63" i="15"/>
  <c r="M114" i="17" s="1"/>
  <c r="F69" i="15"/>
  <c r="F80" i="15"/>
  <c r="M135" i="17" s="1"/>
  <c r="F83" i="15"/>
  <c r="M136" i="17" s="1"/>
  <c r="F90" i="15"/>
  <c r="M137" i="17" s="1"/>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E24" i="8"/>
  <c r="E23" i="8"/>
  <c r="E14" i="8"/>
  <c r="E84" i="8"/>
  <c r="E80" i="8"/>
  <c r="E83" i="8"/>
  <c r="E81" i="8"/>
  <c r="E82" i="8"/>
  <c r="E57" i="8"/>
  <c r="E79" i="8"/>
  <c r="E74" i="8"/>
  <c r="E75" i="8"/>
  <c r="E76" i="8"/>
  <c r="E77" i="8"/>
  <c r="E78" i="8"/>
  <c r="E68" i="8"/>
  <c r="E69" i="8"/>
  <c r="E70" i="8"/>
  <c r="E71" i="8"/>
  <c r="E72" i="8"/>
  <c r="E73" i="8"/>
  <c r="E44" i="8"/>
  <c r="E45" i="8"/>
  <c r="E46" i="8"/>
  <c r="E47" i="8"/>
  <c r="E48" i="8"/>
  <c r="E49" i="8"/>
  <c r="E50" i="8"/>
  <c r="E51" i="8"/>
  <c r="E52" i="8"/>
  <c r="E53" i="8"/>
  <c r="E54" i="8"/>
  <c r="E55" i="8"/>
  <c r="E56" i="8"/>
  <c r="E59" i="8"/>
  <c r="E60" i="8"/>
  <c r="E61" i="8"/>
  <c r="E62" i="8"/>
  <c r="E63" i="8"/>
  <c r="E64" i="8"/>
  <c r="E65" i="8"/>
  <c r="E66" i="8"/>
  <c r="E67" i="8"/>
  <c r="E12" i="8"/>
  <c r="E30" i="8"/>
  <c r="E21" i="8"/>
  <c r="E22" i="8"/>
  <c r="E8" i="8"/>
  <c r="E7" i="8"/>
  <c r="E9" i="8"/>
  <c r="E11" i="8"/>
  <c r="E13" i="8"/>
  <c r="E15" i="8"/>
  <c r="E16" i="8"/>
  <c r="E17" i="8"/>
  <c r="E18" i="8"/>
  <c r="E19" i="8"/>
  <c r="E20" i="8"/>
  <c r="E25" i="8"/>
  <c r="E26" i="8"/>
  <c r="E27" i="8"/>
  <c r="E28" i="8"/>
  <c r="E29" i="8"/>
  <c r="E31" i="8"/>
  <c r="E32" i="8"/>
  <c r="E33" i="8"/>
  <c r="E34" i="8"/>
  <c r="E35" i="8"/>
  <c r="E36" i="8"/>
  <c r="E37" i="8"/>
  <c r="E38" i="8"/>
  <c r="E39" i="8"/>
  <c r="E40" i="8"/>
  <c r="E41" i="8"/>
  <c r="E42" i="8"/>
  <c r="E43" i="8"/>
  <c r="L54" i="17"/>
  <c r="I12" i="17"/>
  <c r="K57" i="17"/>
  <c r="D69" i="15" l="1"/>
  <c r="L37" i="17" s="1"/>
  <c r="M134" i="17"/>
  <c r="D10" i="15"/>
  <c r="L34" i="17" s="1"/>
  <c r="D22" i="15"/>
  <c r="L35" i="17" s="1"/>
  <c r="D33" i="15"/>
  <c r="L36" i="17" s="1"/>
  <c r="M83" i="17"/>
  <c r="G6" i="15" l="1"/>
  <c r="K12" i="17" s="1"/>
</calcChain>
</file>

<file path=xl/sharedStrings.xml><?xml version="1.0" encoding="utf-8"?>
<sst xmlns="http://schemas.openxmlformats.org/spreadsheetml/2006/main" count="467" uniqueCount="268">
  <si>
    <t>GUÍAS Y NORMAS TÉCNICAS</t>
  </si>
  <si>
    <t>BUENAS PRÁCTICAS E INNOVACIÓN</t>
  </si>
  <si>
    <t>MARCO JURÍDICO</t>
  </si>
  <si>
    <t>Puntaje actual</t>
  </si>
  <si>
    <t>ACTIVIDADES DE GESTIÓN</t>
  </si>
  <si>
    <t/>
  </si>
  <si>
    <t>ENTIDAD</t>
  </si>
  <si>
    <t>INSTRUCCIONES DE DILIGENCIAMIENTO</t>
  </si>
  <si>
    <t>Variable</t>
  </si>
  <si>
    <t>Rangos</t>
  </si>
  <si>
    <t>PUNTAJE 
(0 - 100)</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</si>
  <si>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</si>
  <si>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</si>
  <si>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</si>
  <si>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</si>
  <si>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</si>
  <si>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</si>
  <si>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</si>
  <si>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</si>
  <si>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</si>
  <si>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</si>
  <si>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</si>
  <si>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</si>
  <si>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</si>
  <si>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</si>
  <si>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</si>
  <si>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</si>
  <si>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</si>
  <si>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</si>
  <si>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</si>
  <si>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</si>
  <si>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</si>
  <si>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</si>
  <si>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</si>
  <si>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</si>
  <si>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</si>
  <si>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</si>
  <si>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</si>
  <si>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</si>
  <si>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</si>
  <si>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</si>
  <si>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</si>
  <si>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</si>
  <si>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</si>
  <si>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 xml:space="preserve">Seguridad y privacidad de la información </t>
  </si>
  <si>
    <t xml:space="preserve">TIC para Gobierno Abierto </t>
  </si>
  <si>
    <t>COMPONENTES</t>
  </si>
  <si>
    <t>Indicadores de resultado 
Componente TIC para Gobierno abierto</t>
  </si>
  <si>
    <t>Indicadores de Resultado
TIC para Servicios</t>
  </si>
  <si>
    <t xml:space="preserve">TIC para Servicios </t>
  </si>
  <si>
    <t xml:space="preserve">Indicadores de resultado TIC para la Gestión </t>
  </si>
  <si>
    <t>Indique el porcentaje de sistemas de información que cuentan con mecanismos de auditoria y trazabilidad respecto del total de sistemas de información de la entidad</t>
  </si>
  <si>
    <t>TIC para la gestión</t>
  </si>
  <si>
    <t>Indicadores de Proceso
Logro: Definición del marco de seguridad y privacidad de la información y de los sistemas de información</t>
  </si>
  <si>
    <t xml:space="preserve">Indicadores de Proceso 
Logro: Transparencia </t>
  </si>
  <si>
    <t>Indicadores de Proceso
Logro: Colaboración</t>
  </si>
  <si>
    <t>Indicadores de Proceso
Logro: Participación</t>
  </si>
  <si>
    <t>Indicadores de Proceso
Logro: Servicios centrados en el usuario</t>
  </si>
  <si>
    <t>Indicadores de Proceso
Logro: Sistema integrado de PQRD</t>
  </si>
  <si>
    <t xml:space="preserve">Indicadores de Proceso
Logro: Trámites y servicios en línea </t>
  </si>
  <si>
    <t>Indicadores de Proceso
Logro: Estrategia de TI</t>
  </si>
  <si>
    <t>Indicadores de Proceso
Logro: Gobierno de TI</t>
  </si>
  <si>
    <t>Indicadores de Proceso Logro: Información</t>
  </si>
  <si>
    <t>Indicadores de Proceso
Logro: Sistemas de Información</t>
  </si>
  <si>
    <t xml:space="preserve">Indicadores de Proceso  Logro: Servicios Tecnológicos
</t>
  </si>
  <si>
    <t>Indicador de Proceso
Logro: Uso y Apropiación</t>
  </si>
  <si>
    <t>Indicador de Proceso
Logro: Capacidades Institucionales</t>
  </si>
  <si>
    <t>Indicadores de Proceso
Logro: Plan de seguridad y privacidad de la información y de los sistemas de información</t>
  </si>
  <si>
    <t xml:space="preserve">
</t>
  </si>
  <si>
    <t xml:space="preserve">Guía de Usabilidad:  
http://estrategia.gobiernoenlinea.gov.co/623/articles-8237_guia_usabilidad.pdf
</t>
  </si>
  <si>
    <t>Lineamientos para la rendición de cuentas por medios electrónicos: http://estrategia.gobiernoenlinea.gov.co/623/articles-8248_lineamientos_rendicion.pdf</t>
  </si>
  <si>
    <t>Guía de datos abiertos en Colombia: http://estrategia.gobiernoenlinea.gov.co/623/articles-8248_Guia_Apertura_Datos.pdf</t>
  </si>
  <si>
    <t xml:space="preserve">Guia de innovación: http://estrategia.gobiernoenlinea.gov.co/623/articles-8250_Guiainnovacion.pdf </t>
  </si>
  <si>
    <t xml:space="preserve">NTC 5854 de 2012
Accesibilidad a páginas web
</t>
  </si>
  <si>
    <t>Guía de caracterización de ciudadanos, usuarios y grupos de interés: https://colaboracion.dnp.gov.co/CDT/Programa%20Nacional%20del%20Servicio%20al%20Ciudadano/Guia%20de%20Caracterizaci%C3%B3n%20de%20Ciudadanos.pdf</t>
  </si>
  <si>
    <t>Guía de atención al ciudadanocliente por múltiples canales: http://estrategia.gobiernoenlinea.gov.co/623/articles-7995_archivo_pdf.pdf</t>
  </si>
  <si>
    <t>Lineamientos para el diseño e implementación de mediciones de percepción y expectativas ciudadanas: http://estrategia.gobiernoenlinea.gov.co/623/articles-8237_medicion_percepcion.pdf</t>
  </si>
  <si>
    <t>Norma Técnica Colombiana NTC 5854
Guía Interactiva de la Norma Técnica de Accesibilidad 5854 http://ntc5854.accesibilidadweb.co/</t>
  </si>
  <si>
    <t xml:space="preserve">Anexo 1 - Resolución 3564 de 2015 - Reglamenta aspectos relacionados con la Ley de Transparencia y Acceso a la Información Pública: http://estrategia.gobiernoenlinea.gov.co/623/articles-8240_esquema_ley1712.pdf
Decreto Reglamentario Único 1081 de 2015 - Reglamento sobre la gestión de la información pública: http://www.alcaldiabogota.gov.co/sisjur/normas/Norma1.jsp?i=60556
Título 9 - Decreto 1078 de 2015 - Decreto Único Reglamentario del Sector de Tecnologías de la Información y las Comunicaciones: http://www.mintic.gov.co/portal/604/articles-9528_documento.pdf
Ley 1712 de 2014 - Ley de Transparencia y acceso a la información pública: http://www.mintic.gov.co/portal/604/articles-7147_documento.pdf
Ley 57 de 1985 -Publicidad de los actos y documentos oficiales: http://www.secretariasenado.gov.co/senado/basedoc/ley_1712_2014.html
Ley 594 de 2000 - Ley General de Archivos: http://www.alcaldiabogota.gov.co/sisjur/normas/Norma1.jsp?i=4275
</t>
  </si>
  <si>
    <t>Título 9 - Decreto 1078 de 2015 - Decreto Único Reglamentario del Sector de Tecnologías de la Información y las Comunicaciones: http://www.mintic.gov.co/portal/604/articles-9528_documento.pdf</t>
  </si>
  <si>
    <t>Título 9 - Decreto 1078 de 2015 - Decreto Único Reglamentario del Sector de Tecnologías de la Información y las Comunicaciones: http://www.mintic.gov.co/portal/604/articles-9528_documento.pdf
Ley Estatutaria 1757 de 2015 - Promoción y protección del derecho a la participación democrática: http://wp.presidencia.gov.co/sitios/normativa/leyes/Documents/LEY%201757%20DEL%2006%20DE%20JULIO%20DE%202015.pdf</t>
  </si>
  <si>
    <t>Se realizaron publicaciones o aplicaciones a partir de los datos abiertos por la entidad, durante el periodo evaluado</t>
  </si>
  <si>
    <t>Indique el porcentaje de conjuntos de datos abiertos estratégicos publicados respecto del total de conjuntos de datos estratégicos identificados, durante el periodo evaluado</t>
  </si>
  <si>
    <t xml:space="preserve">Guía desarrollo ejercicios de participación: http://estrategia.gobiernoenlinea.gov.co/623/articles-8249_anexo_ejercicios.pdf
Gobierno en redes: http://estrategia.gobiernoenlinea.gov.co/623/articles-8248_recurso_3.pdf; 
Protocolo de Interacción en redes sociales: http://estrategia.gobiernoenlinea.gov.co/623/articles-8248_recurso_4.pdf
Protocolo Google &amp; Hangouts: http://estrategia.gobiernoenlinea.gov.co/623/articles-8248_recurso_5.pdf
</t>
  </si>
  <si>
    <t>Manual de Gobierno en línea: http://estrategia.gobiernoenlinea.gov.co/623/w3-propertyvalue-8013.html</t>
  </si>
  <si>
    <t>Título 9 - Decreto 1078 de 2015 - Decreto Único Reglamentario del Sector de Tecnologías de la Información y las Comunicaciones: http://www.mintic.gov.co/portal/604/articles-9528_documento.pdf
Ley estatutaria 1618 de 2013: Ejercicio pleno de las personas con discapacidad</t>
  </si>
  <si>
    <t xml:space="preserve">Título 9 - Decreto 1078 de 2015 - Decreto Único Reglamentario del Sector de Tecnologías de la Información y las Comunicaciones: http://www.mintic.gov.co/portal/604/articles-9528_documento.pdf
Acuerdo 03 de 2015 del Archivo General de la Nacion Llineamientos generales sobre la gestión de documentos electronicos: http://www.archivogeneral.gov.co/normatividad/files/original/7da4144544682a4873743561ea4c505a.pdf
Decreto 019 de 2012 - Suprimir o reformar regulaciones, procedimientos y trámites innecesarios existentes en la Administración Pública: http://www.mintic.gov.co/portal/604/w3-article-3567.html
Decreto 2364 de 2012 - Firma electrónica: http://wsp.presidencia.gov.co/Normativa/Decretos/2012/Documents/NOVIEMBRE/22/DECRETO%202364%20DEL%2022%20DE%20NOVIEMBRE%20DE%202012.pdf
Ley 962 de 2005 - Racionalización de trámites y procedimientos administrativos procedimientos administrativos: http://www.mintic.gov.co/portal/604/articles-3725_documento.pdf
Decreto 1747 de 2000 - Entidades de certificación, los certificados y las firmas digitales: http://www.alcaldiabogota.gov.co/sisjur/normas/Norma1.jsp?i=4277
Ley 527 de 1999 - Ley de Comercio Electrónico: http://www.alcaldiabogota.gov.co/sisjur/normas/Norma1.jsp?i=4276
Decreto Ley 2150 de 1995 - Suprimen y reforman regulaciones, procedimientos o trámites innecesarios existentes en la Administración Pública: http://www.alcaldiabogota.gov.co/sisjur/normas/Norma1.jsp?i=1208
</t>
  </si>
  <si>
    <t xml:space="preserve">Título 9 - Decreto 1078 de 2015 - Decreto Único Reglamentario del Sector de Tecnologías de la Información y las Comunicaciones: http://www.mintic.gov.co/portal/604/articles-9528_documento.pdf
Ley 1437 de 2011: Código de Procedimiento Administrativo y de lo Contencioso Administrativo: http://www.alcaldiabogota.gov.co/sisjur/normas/Norma1.jsp?i=41249
Acuerdo 03 de 2015 del Archivo General de la Nacion Llineamientos generales sobre la gestión de documentos electronicos: http://www.archivogeneral.gov.co/normatividad/files/original/7da4144544682a4873743561ea4c505a.pdf
</t>
  </si>
  <si>
    <t>Guía desarrollo ejercicios de participación: http://estrategia.gobiernoenlinea.gov.co/623/articles-8249_anexo_ejercicios.pdf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t>
  </si>
  <si>
    <t xml:space="preserve">Guia de innovación abierta por medios electrónicos: http://estrategia.gobiernoenlinea.gov.co/623/articles-8250_Guiainnovacion.pdf 
</t>
  </si>
  <si>
    <t>Guía de atención al ciudadano/cliente por múltiples canales: http://estrategia.gobiernoenlinea.gov.co/623/articles-7995_archivo_pdf.pdf</t>
  </si>
  <si>
    <t>Guía para entender los Acuerdos Marco de Precios: https://www.colombiacompra.gov.co/sites/default/files/manuales/acuerdos_marco.pdf</t>
  </si>
  <si>
    <t>Indique el porcentaje de trámites y Otros Procedimientos Administrativos (OPA) en línea de la entidad que contaron con caracterización de usuarios respecto del total de trámites y servicios en línea, para el periodo evaluado</t>
  </si>
  <si>
    <t>Manual de Gobierno en línea: http://estrategia.gobiernoenlinea.gov.co/623/w3-propertyvalue-8013.html
Marco de Referencia de Arquitectura Empresarial para la Gestión de las Tecnologías de la Información a adoptar en las entidades del Estado Colombiano: http://www.mintic.gov.co/arquitecturati/630/w3-propertyvalue-8114.html</t>
  </si>
  <si>
    <t>Guía de uso del Lenguaje Común de Intercambio de Información http://estrategia.gobiernoenlinea.gov.co/623/articles-8240_Guia_Lenguaje.pdf</t>
  </si>
  <si>
    <t>Guía Cómo construir el catálogo de Componentes de Información del Marco de Referencia de Arquitectura Empresarial para la Gestión de TI: http://www.mintic.gov.co/arquitecturati/630/w3-article-47504.html</t>
  </si>
  <si>
    <t>Guía Técnica Básica de Información del Marco de Referencia de Arquitectura Empresarial para la Gestión de TI: http://www.mintic.gov.co/arquitecturati/630/w3-article-9253.html</t>
  </si>
  <si>
    <t>Guía del dominio de Gobierno TI del  Marco de Referencia de Arquitectura Empresarial para la Gestión de TI: http://www.mintic.gov.co/arquitecturati/630/w3-article-9267.html</t>
  </si>
  <si>
    <t>Guía General de un Proceso de AE del Marco de Referencia de Arquitectura Empresarial para la Gestión de TI del Estado Colombiano: http://www.mintic.gov.co/arquitecturati/630/articles-9435_Guia_Proceso.pdf</t>
  </si>
  <si>
    <t>Guía para la definición del portafolio de servicios de TI del Marco de Referencia de Arquitectura Empresarial para la Gestión de TI:http://www.mintic.gov.co/arquitecturati/630/w3-article-9482.html</t>
  </si>
  <si>
    <t xml:space="preserve">Guía para el diseño de un Plan Estratégico de las Tecnologías de Información: https://www.mintic.gov.co/portal/604/articles-15399_foto_marquesina.pdf
Guía General de Adopción del Marco de Referencia de Arquitectura Empresarial: http://www.mintic.gov.co/arquitecturati/630/articles-9434_Guia_Proceso.pdf
</t>
  </si>
  <si>
    <t>Guía de Indicadores del dominio de Estrategia del  Marco de Referencia de Arquitectura Empresarial para la Gestión de TI del Estado: http://www.mintic.gov.co/arquitecturati/630/articles-8827_indicadores.pdf</t>
  </si>
  <si>
    <t>Guía del dominio de Sistemas de Información del Marco de Referencia de Arquitectura Empresarial para la Gestión de TI: http://www.mintic.gov.co/arquitecturati/630/w3-article-9262.html</t>
  </si>
  <si>
    <t>Guía Técnica de Sistemas de Información - Trazabilidad del Marco de Referencia de Arquitectura Empresarial para la Gestión de TI.</t>
  </si>
  <si>
    <t>Guía del dominio de Servicios Tecnológicos del Marco de Referencia de Arquitectura Empresarial para la Gestión de TI: http://www.mintic.gov.co/arquitecturati/630/w3-article-9277.html</t>
  </si>
  <si>
    <t>Durante el periodo evaluado, la entidad implementó un programa de correcta disposición final de los residuos tecnológicos</t>
  </si>
  <si>
    <t>Guía del dominio de Uso y Apropiación del   Marco de Referencia de Arquitectura Empresarial para la Gestión de TI: http://www.mintic.gov.co/arquitecturati/630/w3-article-9281.html</t>
  </si>
  <si>
    <t>Guía No. 1 cero papel
en la administración pública: http://estrategia.gobiernoenlinea.gov.co/623/articles-8257_papel_buenaspracticas.pdf</t>
  </si>
  <si>
    <t>Antes de la automatización de procesos y/o procedimientos, la entidad hizo una revisión de estos desde la perspectiva funcional</t>
  </si>
  <si>
    <t>Indique el porcentaje de los objetivos alcanzados respecto del total de objetivos del PETI</t>
  </si>
  <si>
    <t>Indique el porcentaje de proyectos de TI  a los cuales se aplicó una estrategia de uso y apropiación, con respecto al total de proyectos ejecutados durante el periodo evaluado</t>
  </si>
  <si>
    <t>Indicadores de resultado Seguridad y Privacidad de la Información</t>
  </si>
  <si>
    <t>Guía de Roles y Responsabilidad de Seguridad de la Información: https://www.mintic.gov.co/gestionti/615/articles-5482_G4_Roles_responsabilidades.pdf</t>
  </si>
  <si>
    <t xml:space="preserve">Guía No 5 - Gestión De Activos: https://www.mintic.gov.co/gestionti/615/articles-5482_G5_Gestion_Clasificacion.pdf </t>
  </si>
  <si>
    <t xml:space="preserve">Guía No 5 - Gestión De Activos,  disponible en el siguiente enlace: https://www.mintic.gov.co/gestionti/615/articles-5482_G5_Gestion_Clasificacion.pdf 
</t>
  </si>
  <si>
    <t>Guía No 8 - Controles de Seguridad: https://www.mintic.gov.co/gestionti/615/articles-5482_G8_Controles_Seguridad.pdf</t>
  </si>
  <si>
    <t xml:space="preserve"> Guía No 8 - Controles de Seguridad, disponible en el siguiente enlace: https://www.mintic.gov.co/gestionti/615/articles-5482_G8_Controles_Seguridad.pdf</t>
  </si>
  <si>
    <t>Guía No 14 – plan de comunicación, sensibilización y capacitación: https://www.mintic.gov.co/gestionti/615/articles-5482_G14_Plan_comunicacion_sensibilizacion.pdf</t>
  </si>
  <si>
    <t>Guía No 14 – plan de comunicación, sensibilización y capacitación: https://www.mintic.gov.co/gestionti/615/articles-5482_G14_Plan_comunicacion_sensibilizacion.pdf.</t>
  </si>
  <si>
    <t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t>
  </si>
  <si>
    <t>Guía No 16 – Evaluación del desempeño: http://www.mintic.gov.co/gestionti/615/articles-5482_G16_evaluaciondesempeno.pdf
Guía No 15 – Guía de Auditoría: https://www.mintic.gov.co/gestionti/615/articles-5482_G15_Auditoria.pdf</t>
  </si>
  <si>
    <t>Guía No 17 – Mejora Continua: https://www.mintic.gov.co/gestionti/615/articles-5482_G17_Mejora_continua.pdf</t>
  </si>
  <si>
    <t>La entidad contó con un proceso de identificación de infraestructura crítica, lo aplicó y comunicó los resultados a las partes interesadas</t>
  </si>
  <si>
    <t>La entidad intercambió información de incidentes de seguridad con la entidad cabeza de sector o de ser necesario con el Colcert.</t>
  </si>
  <si>
    <t>Indique el porcentaje de certificaciones y constancias de la entidad que podían hacerse en línea respecto del total de certificaciones y constancias que existían en la entidad</t>
  </si>
  <si>
    <t>Indique si el tiempo en promedio que demoró la entidad en corregir sus vulnerabilidades luego de ser reportadas por el COLCERT tardó:
a. Minutos
b. Horas
c. Días
d. Semanas
e. La entidad no ha recibido reporte de COLCERT</t>
  </si>
  <si>
    <t>Título 9 - Decreto 1078 de 2015 - Decreto Único Reglamentario del Sector de Tecnologías de la Información y las Comunicaciones: http://www.mintic.gov.co/portal/604/articles-9528_documento.pdf
Ley Estatutaria 1581 de 2012 - Protección de datos personales: http://www.alcaldiabogota.gov.co/sisjur/normas/Norma1.jsp?i=49981
Ley 1266 de 2008 - Disposiciones generales de habeas data y se regula el manejo de la información: http://www.alcaldiabogota.gov.co/sisjur/normas/Norma1.jsp?i=34488</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</si>
  <si>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t>
    </r>
  </si>
  <si>
    <t>Indique el porcentaje de datos abiertos actualizados y difundidos respecto del total de datos estratégicos identificados en el periodo evaluado</t>
  </si>
  <si>
    <t>Indique el porcentaje de trámites y OPA en línea y parcialmente en línea de la entidad respecto del total de trámites y OPA inscritos en el SUIT</t>
  </si>
  <si>
    <t>Indique en una escala de 0 a 100 el nivel de satisfacción de los usuarios de sus trámites y servicios en línea, durante el periodo evaluado</t>
  </si>
  <si>
    <t>En relación con el catálogo de servicios de TI, la Entidad:
a. Lo tiene y está actualizado
b. Lo tiene y no está actualizado
c. No lo tiene o se encuentra en proceso de construcción</t>
  </si>
  <si>
    <t>Durante el periodo evaluado, la entidad usó una metodología para la gestión de proyectos de TI</t>
  </si>
  <si>
    <t>La entidad aplicó metodologías de evaluación de alternativas de solución y/o tendencias tecnológicas para la adquisición de servicios y/o soluciones de TI:
a. Siempre
b. Algunas veces
c. Nunca</t>
  </si>
  <si>
    <t>En el periodo evaluado, la entidad contó con un inventario de activos de información acorde a la metodología planteada
a. Sí
b. En Desarrollo/En proceso
c. No.</t>
  </si>
  <si>
    <t>En el periodo evaluado, la entidad realizó la identificación, análisis y evaluación de los riesgos de seguridad y privacidad de la información conforme a la metodología planteada
a. Sí
b. En Desarrollo/En Proceso
b. No</t>
  </si>
  <si>
    <t>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t>
  </si>
  <si>
    <t>¿La entidad realizó durante el periodo evaluado seguimiento al uso de datos abiertos publicados?</t>
  </si>
  <si>
    <t>Durante el periodo evaluado se generaron soluciones o insumos para la solución de las problemáticas o necesidades de la entidad ,a partir de las acciones, iniciativas o ejercicios de colaboración con terceros usando medios electrónicos.</t>
  </si>
  <si>
    <t>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t>
  </si>
  <si>
    <t>Durante el periodo evaluado, la entidad contó con un formulario en su página Web para la recepción de peticiones, quejas, reclamos y denuncias</t>
  </si>
  <si>
    <t>Durante el periodo evaluado, la entidad contó con un sistema de información para el registro ordenado y la gestión de Peticiones, Quejas, Reclamos y Denuncias  (PQRD) que centraliza todas las PQRD que ingresan por los diversos medios o canales</t>
  </si>
  <si>
    <t>La entidad formuló y actualizó el Plan Estratégico de Tecnologías de Información (PETI), de acuerdo con el marco de referencia de Arquitectura Empresarial del Estado</t>
  </si>
  <si>
    <t>La entidad incluyó en el  PETI:
a. El portafolio o mapa de ruta de los proyectos
b. La proyección del presupuesto, 
c. El entendimiento estratégico, 
d. El análisis de la situación actual, 
e. El plan de comunicaciones del PETI
f. Todos los dominios del Marco de Referencia.</t>
  </si>
  <si>
    <t>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t>
  </si>
  <si>
    <t xml:space="preserve">Indique el porcentaje de trámites y OPA total y parcialmente en línea de la entidad que cumplieron criterios de usabilidad respecto del total de trámites y servicios total y parcialmente en línea, para el periodo evaluado </t>
  </si>
  <si>
    <t>Indique el porcentaje de trámites y OPA parcial y totalmente en línea de la entidad que fueron promocionados para aumentar su uso, respecto del total de trámites y servicios total y parcialmente en línea, para el periodo evaluado</t>
  </si>
  <si>
    <t>Durante el periodo evaluado, los sistemas de información de la entidad cumplieron con características que permiten la apertura de sus datos</t>
  </si>
  <si>
    <t>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t>
  </si>
  <si>
    <t>Indique el porcentaje de mantenimientos preventivos realizados a los servicios tecnológicos respecto del total de mantenimientos preventivos establecidos en el plan de mantenimiento de servicios tecnológicos</t>
  </si>
  <si>
    <t>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t>
  </si>
  <si>
    <t>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t>
  </si>
  <si>
    <t>La entidad formuló un plan de capacitación, sensibilización y comunicación de las políticas y buenas prácticas que mitiguen los riesgos de seguridad de la información a los que están expuestos los funcionarios</t>
  </si>
  <si>
    <t xml:space="preserve">
Indique el porcentaje de ejercicios de rendición de cuentas realizados por la entidad soportados en medios electrónicos respecto al total de ejercicios de rendición de cuentas realizados por la entidad durante el periodo evaluado
</t>
  </si>
  <si>
    <t>Durante el periodo evaluado, la entidad ofreció la posibilidad de realizar peticiones, quejas, reclamos y denuncias a través de dispositivos móviles</t>
  </si>
  <si>
    <t>Durante el periodo evaluado, hubo transferencia de conocimiento de los proveedores  y/o contratistas de TI hacia la Entidad.</t>
  </si>
  <si>
    <t>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t>
  </si>
  <si>
    <t>Durante el periodo evaluado, la entidad usó el estándar GEL-XML en la implementación de servicios para el intercambio de información con otras entidades</t>
  </si>
  <si>
    <t>Durante el periodo evaluado, la entidad incorporó dentro de los contratos de desarrollo de sistemas de información, cláusulas que obliguen a  realizar transferencia de derechos de autor a su favor.</t>
  </si>
  <si>
    <t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t>
  </si>
  <si>
    <t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t>
  </si>
  <si>
    <t xml:space="preserve">La Entidad posee una arquitectura de servicios tecnológicos (arquitectura de infraestructura tecnológica):
a Documentada y no actualizada
b Documentada y actualizada
</t>
  </si>
  <si>
    <t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t>
  </si>
  <si>
    <t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t>
  </si>
  <si>
    <t>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t>
  </si>
  <si>
    <t>Durante el periodo evaluado, la entidad implementó la política de reducción del uso del papel</t>
  </si>
  <si>
    <t xml:space="preserve">En el periodo evaluado la entidad realizó automatización de:
a. Procesos 
b. Procedimientos.
</t>
  </si>
  <si>
    <t>Indique el porcentaje de servicios de información dispuestos en la plataforma de interoperabilidad del Estado colombiano respecto del total de servicios de información a entidades externas identificadas en el catálogo de servicios de información de la entidad.</t>
  </si>
  <si>
    <t>¿Durante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t>
  </si>
  <si>
    <t>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t>
  </si>
  <si>
    <t>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t>
  </si>
  <si>
    <t>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t>
  </si>
  <si>
    <t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t>
  </si>
  <si>
    <t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t>
  </si>
  <si>
    <t>AYUDA</t>
  </si>
  <si>
    <t xml:space="preserve">2. Calificación por componentes: </t>
  </si>
  <si>
    <t>Categorías del componente 1:</t>
  </si>
  <si>
    <t>Categorías</t>
  </si>
  <si>
    <t>Categorías del componente 2:</t>
  </si>
  <si>
    <t>Calificacion</t>
  </si>
  <si>
    <t>Categorías del componente 3:</t>
  </si>
  <si>
    <t>categorías</t>
  </si>
  <si>
    <t>Categorías del componente 4:</t>
  </si>
  <si>
    <t>Categorias</t>
  </si>
  <si>
    <t>Indicadores de Proceso Logro: Monitoreo y mejoramiento continuo</t>
  </si>
  <si>
    <t>OTRO</t>
  </si>
  <si>
    <t>DISEÑE ALTERNATIVAS DE MEJORA</t>
  </si>
  <si>
    <t>MEJORAS A IMPLEMENTAR
(INCLUIR PLAZO DE LA IMPLEMENTACIÓN)</t>
  </si>
  <si>
    <t>EVALUACIÓN DE LA EFICACIA DE
LAS ACCIONES IMPLEMENTADAS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</si>
  <si>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</si>
  <si>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</si>
  <si>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</si>
  <si>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</si>
  <si>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</si>
  <si>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</si>
  <si>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</si>
  <si>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</si>
  <si>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</si>
  <si>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</si>
  <si>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</si>
  <si>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</si>
  <si>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</si>
  <si>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</si>
  <si>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</si>
  <si>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</si>
  <si>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</si>
  <si>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</si>
  <si>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</si>
  <si>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</si>
  <si>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</si>
  <si>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</si>
  <si>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</si>
  <si>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r>
      <t xml:space="preserve">Ayuda: </t>
    </r>
    <r>
      <rPr>
        <sz val="11"/>
        <color theme="1"/>
        <rFont val="Arial"/>
        <family val="2"/>
      </rPr>
      <t>observaciones que debe tener en cuenta para la calificación de cada actividad.</t>
    </r>
  </si>
  <si>
    <r>
      <t xml:space="preserve">Si usted considera que alguna de las actividades </t>
    </r>
    <r>
      <rPr>
        <b/>
        <u/>
        <sz val="12"/>
        <color theme="1"/>
        <rFont val="Arial"/>
        <family val="2"/>
      </rPr>
      <t>no aplica</t>
    </r>
    <r>
      <rPr>
        <b/>
        <sz val="11"/>
        <color theme="1"/>
        <rFont val="Arial"/>
        <family val="2"/>
      </rPr>
      <t xml:space="preserve"> </t>
    </r>
    <r>
      <rPr>
        <sz val="11"/>
        <color theme="1"/>
        <rFont val="Arial"/>
        <family val="2"/>
      </rPr>
      <t>para su Entidad por sus características particulares, no diligencie puntaje. Por ejemplo, si en su entidad no se efectúan negociaciones colectivas por no haber sindicatos, en el ítem "Negociación Colectiva" usted no deberá ingresar ningún puntaje.</t>
    </r>
  </si>
  <si>
    <t>La entidad adelantó durante el periodo evaluado acciones, iniciativas o ejercicios de colaboración con terceros usando medios electrónicos para solucionar un problema de la Entidad</t>
  </si>
  <si>
    <t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t>
  </si>
  <si>
    <t>Indique el porcentaje de trámites y OPA en línea de la entidad que cumplieron criterios de accesibilidad respecto del total de trámites y servicios total y parcialmente en línea, para el periodo evaluado</t>
  </si>
  <si>
    <t>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t>
  </si>
  <si>
    <t>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t>
  </si>
  <si>
    <t>Seleccione las actividades realizadas por la entidad en materia de monitoreo de la Estrategia de Gobierno en línea</t>
  </si>
  <si>
    <t>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t>
  </si>
  <si>
    <t>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t>
  </si>
  <si>
    <t>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t>
  </si>
  <si>
    <t>La entidad desarrolló durante el periodo evaluado capacidades de gestión de TI que generen mayor eficiencia en la prestación del servicio al usuario (interno o externo)</t>
  </si>
  <si>
    <t>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t>
  </si>
  <si>
    <t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t>
  </si>
  <si>
    <t>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t>
  </si>
  <si>
    <t>POLÍTICA GOBIERNO DIGITAL (ANTES GOBIERNO EN LÍNEA)</t>
  </si>
  <si>
    <t>AUTODIAGNÓSTICO DE GESTIÓN POLÍTICA DE GOBIERNO DIGITAL</t>
  </si>
  <si>
    <t>RESULTADOS POLÍTICA GOBIERNO DIGITAL</t>
  </si>
  <si>
    <t>PLAN DE IMPLEMENTACIÓN GOBIERNO DIGITAL</t>
  </si>
  <si>
    <t>2. Planeación y Ruta de acción (color narajna):  la idea es generar un plan de acción con base en el diagnóstico realizado. Los elementos mínimos que se proponen para ello, son:</t>
  </si>
  <si>
    <r>
      <t>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t>
    </r>
    <r>
      <rPr>
        <sz val="10"/>
        <color rgb="FFFF0000"/>
        <rFont val="Arial"/>
        <family val="2"/>
      </rPr>
      <t xml:space="preserve"> </t>
    </r>
    <r>
      <rPr>
        <sz val="10"/>
        <rFont val="Arial"/>
        <family val="2"/>
      </rPr>
      <t>enlace al SIGEP</t>
    </r>
    <r>
      <rPr>
        <sz val="10"/>
        <color rgb="FF002060"/>
        <rFont val="Arial"/>
        <family val="2"/>
      </rPr>
      <t xml:space="preserve">
f. Normatividad general y reglamentaria
g. Presupuesto vigente asignado
h. Ejecución presupuestal histórica anual
i. Plan Estratégico Institucional y Plan de Acción anual
j. Políticas y lineamientos o</t>
    </r>
    <r>
      <rPr>
        <sz val="10"/>
        <color rgb="FFFF0000"/>
        <rFont val="Arial"/>
        <family val="2"/>
      </rPr>
      <t xml:space="preserve"> </t>
    </r>
    <r>
      <rPr>
        <sz val="10"/>
        <rFont val="Arial"/>
        <family val="2"/>
      </rPr>
      <t>manuales G1</t>
    </r>
    <r>
      <rPr>
        <sz val="10"/>
        <color rgb="FF002060"/>
        <rFont val="Arial"/>
        <family val="2"/>
      </rPr>
      <t xml:space="preserve">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t>
    </r>
    <r>
      <rPr>
        <sz val="10"/>
        <color rgb="FFFF0000"/>
        <rFont val="Arial"/>
        <family val="2"/>
      </rPr>
      <t xml:space="preserve">Entes de control que vigilan la entidad </t>
    </r>
    <r>
      <rPr>
        <sz val="10"/>
        <color rgb="FF002060"/>
        <rFont val="Arial"/>
        <family val="2"/>
      </rPr>
      <t xml:space="preserve">
r. </t>
    </r>
    <r>
      <rPr>
        <sz val="10"/>
        <color rgb="FFFF0000"/>
        <rFont val="Arial"/>
        <family val="2"/>
      </rPr>
      <t xml:space="preserve">Planes de Mejoramiento </t>
    </r>
    <r>
      <rPr>
        <sz val="10"/>
        <color rgb="FF002060"/>
        <rFont val="Arial"/>
        <family val="2"/>
      </rPr>
      <t xml:space="preserve">(de organismos de control, internos y derivados de ejercicios de rendición de cuentas)
s. Publicación de la información contractual (o enlace SECOP)
t. Plan Anual de Adquisiciones (PAA)
u. </t>
    </r>
    <r>
      <rPr>
        <sz val="10"/>
        <color rgb="FFFF0000"/>
        <rFont val="Arial"/>
        <family val="2"/>
      </rPr>
      <t>Oferta de la entidad (</t>
    </r>
    <r>
      <rPr>
        <sz val="10"/>
        <color rgb="FF002060"/>
        <rFont val="Arial"/>
        <family val="2"/>
      </rPr>
      <t>Programas, servicios, trámites y otros procedimientos administrativos inscritos en el SUIT) 
v. Registro de Activos de Información
w</t>
    </r>
    <r>
      <rPr>
        <sz val="10"/>
        <color rgb="FFFF0000"/>
        <rFont val="Arial"/>
        <family val="2"/>
      </rPr>
      <t>. Índice de Información Clasificada y Reservada</t>
    </r>
    <r>
      <rPr>
        <sz val="10"/>
        <color rgb="FF002060"/>
        <rFont val="Arial"/>
        <family val="2"/>
      </rPr>
      <t xml:space="preserve">
x. Esquema de Publicación de Información
y.</t>
    </r>
    <r>
      <rPr>
        <sz val="10"/>
        <color rgb="FFFF0000"/>
        <rFont val="Arial"/>
        <family val="2"/>
      </rPr>
      <t xml:space="preserve"> Programa de Gestión Documental
z. Tablas de Retención Documental</t>
    </r>
    <r>
      <rPr>
        <sz val="10"/>
        <color rgb="FF002060"/>
        <rFont val="Arial"/>
        <family val="2"/>
      </rPr>
      <t xml:space="preserve">
</t>
    </r>
    <r>
      <rPr>
        <sz val="10"/>
        <color rgb="FFFF0000"/>
        <rFont val="Arial"/>
        <family val="2"/>
      </rPr>
      <t>aa. Políticas de seguridad de la información del sitio web y protección de datos personales</t>
    </r>
    <r>
      <rPr>
        <sz val="10"/>
        <color rgb="FF002060"/>
        <rFont val="Arial"/>
        <family val="2"/>
      </rPr>
      <t xml:space="preserve">
ab. </t>
    </r>
    <r>
      <rPr>
        <sz val="10"/>
        <color rgb="FFFF0000"/>
        <rFont val="Arial"/>
        <family val="2"/>
      </rPr>
      <t>Respuestas de la entidad a las solicitudes de información</t>
    </r>
    <r>
      <rPr>
        <sz val="10"/>
        <color rgb="FF002060"/>
        <rFont val="Arial"/>
        <family val="2"/>
      </rPr>
      <t xml:space="preserve"> 
ac.</t>
    </r>
    <r>
      <rPr>
        <sz val="10"/>
        <color rgb="FFFF0000"/>
        <rFont val="Arial"/>
        <family val="2"/>
      </rPr>
      <t xml:space="preserve"> Directorio de agremiaciones, asociaciones, entidades del sector, grupos étnicos y otros grupos de interés</t>
    </r>
    <r>
      <rPr>
        <sz val="10"/>
        <color rgb="FF002060"/>
        <rFont val="Arial"/>
        <family val="2"/>
      </rPr>
      <t xml:space="preserve">
a</t>
    </r>
    <r>
      <rPr>
        <sz val="10"/>
        <color rgb="FFFF0000"/>
        <rFont val="Arial"/>
        <family val="2"/>
      </rPr>
      <t>d. Calendario de actividades</t>
    </r>
    <r>
      <rPr>
        <sz val="10"/>
        <color rgb="FF002060"/>
        <rFont val="Arial"/>
        <family val="2"/>
      </rPr>
      <t xml:space="preserve"> 
ae. Informes de Rendición de Cuentas 
af. </t>
    </r>
    <r>
      <rPr>
        <sz val="10"/>
        <color rgb="FFFF0000"/>
        <rFont val="Arial"/>
        <family val="2"/>
      </rPr>
      <t>Ofertas de empleo</t>
    </r>
    <r>
      <rPr>
        <sz val="10"/>
        <color rgb="FF002060"/>
        <rFont val="Arial"/>
        <family val="2"/>
      </rPr>
      <t xml:space="preserve">
ag</t>
    </r>
    <r>
      <rPr>
        <sz val="10"/>
        <color rgb="FFFF0000"/>
        <rFont val="Arial"/>
        <family val="2"/>
      </rPr>
      <t>. Informes de empalme</t>
    </r>
    <r>
      <rPr>
        <sz val="10"/>
        <color rgb="FF002060"/>
        <rFont val="Arial"/>
        <family val="2"/>
      </rPr>
      <t xml:space="preserve">
ah</t>
    </r>
    <r>
      <rPr>
        <sz val="10"/>
        <color rgb="FFFF0000"/>
        <rFont val="Arial"/>
        <family val="2"/>
      </rPr>
      <t>. Preguntas y respuestas frecuentes</t>
    </r>
  </si>
  <si>
    <r>
      <t>Señale los criterios de accesibilidad que cumplió la Entidad en su sitio Web, en el periodo evaluado:
a. Contenido no textual
b. Información y relaciones
c. Sugerencia significativa
d. Características sensoriales
e. Uso del color
f</t>
    </r>
    <r>
      <rPr>
        <sz val="10"/>
        <color rgb="FFEE0000"/>
        <rFont val="Arial"/>
        <family val="2"/>
      </rPr>
      <t>. Teclado</t>
    </r>
    <r>
      <rPr>
        <sz val="10"/>
        <color rgb="FF002060"/>
        <rFont val="Arial"/>
        <family val="2"/>
      </rPr>
      <t xml:space="preserve">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t>
    </r>
  </si>
  <si>
    <r>
      <t xml:space="preserve">Con respecto a </t>
    </r>
    <r>
      <rPr>
        <sz val="10"/>
        <color theme="9" tint="-0.249977111117893"/>
        <rFont val="Arial"/>
        <family val="2"/>
      </rPr>
      <t>Arquitectura</t>
    </r>
    <r>
      <rPr>
        <sz val="10"/>
        <color rgb="FF002060"/>
        <rFont val="Arial"/>
        <family val="2"/>
      </rPr>
      <t xml:space="preserve"> Empresarial la Entidad:
a. Realizó ejercicios de arquitectura empresarial de toda la entidad.
b. Realizó ejercicios de arquitectura empresarial a nivel de uno proceso o más procesos de la entidad.
c. Se encuentra en proceso de ejecución</t>
    </r>
  </si>
  <si>
    <r>
      <t xml:space="preserve">Señale las directrices de usabilidad que cumplió la Entidad en su sitio Web en el periodo evaluado:
a. </t>
    </r>
    <r>
      <rPr>
        <sz val="10"/>
        <color rgb="FFFF0000"/>
        <rFont val="Arial"/>
        <family val="2"/>
      </rPr>
      <t>El sitio web permite conocer la ruta recorrida por el usuario en la navegación del sitio (Ruta de migas)</t>
    </r>
    <r>
      <rPr>
        <sz val="10"/>
        <color rgb="FF002060"/>
        <rFont val="Arial"/>
        <family val="2"/>
      </rPr>
      <t xml:space="preserve">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t>
    </r>
  </si>
  <si>
    <t>No se cuenta con un inventario de tramites</t>
  </si>
  <si>
    <t xml:space="preserve">Se debe revisar el proceso de TI en la Entidad e identificar oportunidades de mejora de proceso aplicando ejercicio de arquitectura empresarial. </t>
  </si>
  <si>
    <t xml:space="preserve">Una vez se formule una estrategia de gobierno digital se debe establecer los criterios e indicadores de seguimiento </t>
  </si>
  <si>
    <t xml:space="preserve">Nunca </t>
  </si>
  <si>
    <t xml:space="preserve">Se debe implementar los lineamientos de gestión de sistemas de información </t>
  </si>
  <si>
    <t xml:space="preserve">La Entidad no registra en la página web planes de mejoramiento por el ejercicio de la rendición de cuentas, ofertas de la entidad (Programas, servicios, trámites y otros procedimientos administrativos inscritos en el SUIT) , Indicé de información clasificada y reservada, Tablas de retención documental,   Políticas de seguridad de la información del sitio web y protección de datos personales, Respuestas de la entidad a las solicitudes de información, Directorio de agremiaciones, asociaciones, entidades del sector, grupos étnicos y otros grupos de interés, Calendario de actividades. etc. </t>
  </si>
  <si>
    <r>
      <t xml:space="preserve">La entidad no utiliza medios electrónicos para la fase de preparación de la rendición de cuentas anual, ni para el desarrollo de la audiencia. no realiza transmisión vía streaming o videoconferencias, envío de correos electrónicos, ni se aplica encuestas de retroalimentación con los grupos de interés.
</t>
    </r>
    <r>
      <rPr>
        <sz val="10"/>
        <color theme="3"/>
        <rFont val="Arial"/>
        <family val="2"/>
      </rPr>
      <t xml:space="preserve">Falta establecer una estrategia de comunicación en donde se refleje el público de interés, el tipo de comunicación que este va a recibir, el propósito de la comunicaciones, quién la emite, la frecuencia con que se realizarán las comunicaciones y el medio que se utiliza, al igual que las diferentes herramientas que utiliza (televisión, Facebook live, hangouts, YouTube, videoconferencia, envío correo electrónico, chats, foros,  etc.)para visualizar la gestión, logros y compromisos de la entidad en el marco de los principios de Buen Gobierno.
</t>
    </r>
  </si>
  <si>
    <r>
      <t xml:space="preserve">En el periodo evaluado, la entidad cuenta con una metodología de gestión de activos de información donde se tienen en cuenta aspectos como: Cumplimiento legal, fechas de actualización, propietarios y criticidad de los activos.
a </t>
    </r>
    <r>
      <rPr>
        <sz val="10"/>
        <color theme="3"/>
        <rFont val="Arial"/>
        <family val="2"/>
      </rPr>
      <t>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t>
    </r>
  </si>
  <si>
    <t>no</t>
  </si>
  <si>
    <t xml:space="preserve">Una vez establecida en la estrategia de participación ciudadana incluir medios electrónicos </t>
  </si>
  <si>
    <t xml:space="preserve">No se ha  formulado el catalogo de servicios TI </t>
  </si>
  <si>
    <t>Durante el periodo evaluado, la entidad incorporó en su esquema de gobierno de TI
a. Políticas de TI
b. Procesos de TI
c. Indicadores de TI
d. Instancias de decisión de TI
e. Roles y responsabilidades de TI 
f. Estructura organizacional del área de TI 
Encaja dentro de la estructura institucional y hay que implementar la arquitectura</t>
  </si>
  <si>
    <t xml:space="preserve">Se viene realizando capacitación en los diferentes sistemas de información, falta establecer controles y seguimientos de la efectividad de las capacitaciones dadas.  </t>
  </si>
  <si>
    <t xml:space="preserve">Falta implementar los lineamientos de gobierno digital para la arquitectura de servicios tecnológicos. </t>
  </si>
  <si>
    <t xml:space="preserve">No se ha Elaborado el catálogo de sistema de información. </t>
  </si>
  <si>
    <t xml:space="preserve">Falta implementar los lineamientos de gobierno digital para el uso de los sistemas de información. </t>
  </si>
  <si>
    <t xml:space="preserve">
El Departamento de Contratación debe establecer clausulas concernientes a a la adquisición de tecnología, sistema de información que involucre la cesión de derecho de autor, acuerdo de nivel de servicios entre otros. </t>
  </si>
  <si>
    <t>Se realiza el mantenimiento preventivo  dos veces al año, y el correctivo una vez se presente la novedad, se realiza los soportes diariamente a solicitud del funcionario .
Falta establecer cronograma de mantenimientos anual y una mesa de servicio</t>
  </si>
  <si>
    <t xml:space="preserve">Definir los riesgo de seguridad informática y establecer controles y planes de mejora
La red esta protegida con un FIREWALL que permite la protección a la red interna de la entidad, se esta adelanto la compra de la licencia de antivirus, se cuenta con  indicadores para soportes, cada funcionario de planta cuenta con un disco portable de un Tera para que realice copia de los archivos del equipo, no se  hace seguimiento que el funcionario lo realice con periodicidad.   
El backup  al servidor de contabilidad se efectuar diariamente, No hay un servidor que realiza un backup  automático a los diferentes servidores., </t>
  </si>
  <si>
    <t>No se tiene establecido relación con el COLCERT, falta establecer comunicación para recibir alertas de ataques informáticos</t>
  </si>
  <si>
    <t xml:space="preserve">No se cuenta con un  diagnostico de las herramientas ajustadas al modelo de seguridad y privacidad de la información </t>
  </si>
  <si>
    <t xml:space="preserve">No se tiene diseñada e implementada una política de seguridad y privacidad de la información difundir con las partes interesadas. 
</t>
  </si>
  <si>
    <t xml:space="preserve">Se cuenta con la herramienta de comunicaciones oficiales que permite la racionalización de  uso del papel, se realiza campañas de sensibilización. 
Falta realizar seguimiento, control y planes de mejora frente a la efectividad del uso de la herramienta de comunicaciones oficiales, ni se cuenta con una política de reducción del uso del papel aprobado, divulgada e implementada. </t>
  </si>
  <si>
    <t xml:space="preserve">Se realiza el 100 por ciento de los mantenimientos preventivos, pero se debe formalizar el plan de mantenimiento de servicios tecnológicos estableciendo cronograma que permita evaluar el cumplimiento del plan. </t>
  </si>
  <si>
    <t xml:space="preserve">La entidad no tiene inscritos en el SUIT  tramites y otros procedimientos administrativo OPA. </t>
  </si>
  <si>
    <t xml:space="preserve">El sitio web de la entidad cumple  en su gran mayoría con los criterios evaluados, esta pendiente de adecuar  contraste de color, ayuda para personas con limitaciones visuales y auditivas, enlace en el centro de relevo y, ruta de migas para que cumpla al 100% los estándares de accesibilidad y usabilidad  conforme a la norma técnica 5854. </t>
  </si>
  <si>
    <t xml:space="preserve">No se tiene  la construcción de un inventario de información y datos susceptibles de transformar en datos abiertos, con el fin que sean depurados y publicados en el portal nacional de datos abiertos.
</t>
  </si>
  <si>
    <t xml:space="preserve">Conforme a la política de gobierno digital y la arquitectura TI del estado, la entidad debe priorizar los proyectos y formular el plan estratégico de tecnología </t>
  </si>
  <si>
    <t xml:space="preserve">
El Departamento de Contratación debe establecer clausulas concernientes a a la adquisición e tecnología, sistema de información que involucre la cesión de derecho de autor, acuerdo de nivel de servicios entre otros. </t>
  </si>
  <si>
    <t xml:space="preserve">Falta establecer un programa para disposición  final para el manejo de residuos tecnológicos. </t>
  </si>
  <si>
    <t xml:space="preserve">No se cuenta con lineamientos para la gestión de servicios tecnológico por lo tanto no se ha establecido indicadores para monitorear la estrategia. </t>
  </si>
  <si>
    <t>Falta formular plan y la política TI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</si>
</sst>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44"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12"/>
      <color theme="1"/>
      <name val="Calibri"/>
      <family val="2"/>
      <scheme val="minor"/>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1"/>
      <name val="Arial"/>
      <family val="2"/>
    </font>
    <font>
      <sz val="14"/>
      <color rgb="FF002060"/>
      <name val="Arial"/>
      <family val="2"/>
    </font>
    <font>
      <sz val="12"/>
      <color theme="1"/>
      <name val="Arial"/>
      <family val="2"/>
    </font>
    <font>
      <sz val="9"/>
      <color rgb="FF002060"/>
      <name val="Arial"/>
      <family val="2"/>
    </font>
    <font>
      <sz val="9"/>
      <name val="Arial"/>
      <family val="2"/>
    </font>
    <font>
      <u/>
      <sz val="9"/>
      <name val="Calibri"/>
      <family val="2"/>
      <scheme val="minor"/>
    </font>
    <font>
      <b/>
      <sz val="11"/>
      <name val="Arial"/>
      <family val="2"/>
    </font>
    <font>
      <b/>
      <u/>
      <sz val="12"/>
      <color theme="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6"/>
      <color rgb="FF002060"/>
      <name val="Arial"/>
      <family val="2"/>
    </font>
    <font>
      <b/>
      <sz val="14"/>
      <color rgb="FF002060"/>
      <name val="Arial"/>
      <family val="2"/>
    </font>
    <font>
      <sz val="14"/>
      <color theme="1"/>
      <name val="Calibri"/>
      <family val="2"/>
      <scheme val="minor"/>
    </font>
    <font>
      <sz val="10"/>
      <color rgb="FF002060"/>
      <name val="Arial"/>
      <family val="2"/>
    </font>
    <font>
      <sz val="10"/>
      <name val="Arial"/>
      <family val="2"/>
    </font>
    <font>
      <sz val="10"/>
      <color rgb="FFFF0000"/>
      <name val="Arial"/>
      <family val="2"/>
    </font>
    <font>
      <sz val="10"/>
      <color rgb="FFEE0000"/>
      <name val="Arial"/>
      <family val="2"/>
    </font>
    <font>
      <sz val="10"/>
      <color theme="9" tint="-0.249977111117893"/>
      <name val="Arial"/>
      <family val="2"/>
    </font>
    <font>
      <sz val="10"/>
      <color theme="3"/>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23">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hair">
        <color theme="4" tint="-0.499984740745262"/>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style="dotted">
        <color rgb="FF002060"/>
      </left>
      <right style="dotted">
        <color rgb="FF002060"/>
      </right>
      <top style="medium">
        <color rgb="FF002060"/>
      </top>
      <bottom style="dotted">
        <color rgb="FF002060"/>
      </bottom>
      <diagonal/>
    </border>
    <border>
      <left/>
      <right style="dotted">
        <color rgb="FF002060"/>
      </right>
      <top style="medium">
        <color rgb="FF002060"/>
      </top>
      <bottom style="dotted">
        <color rgb="FF002060"/>
      </bottom>
      <diagonal/>
    </border>
    <border>
      <left/>
      <right style="dotted">
        <color rgb="FF002060"/>
      </right>
      <top/>
      <bottom style="dotted">
        <color rgb="FF002060"/>
      </bottom>
      <diagonal/>
    </border>
    <border>
      <left/>
      <right style="dotted">
        <color rgb="FF002060"/>
      </right>
      <top style="dotted">
        <color rgb="FF002060"/>
      </top>
      <bottom style="dotted">
        <color rgb="FF002060"/>
      </bottom>
      <diagonal/>
    </border>
    <border>
      <left style="thin">
        <color rgb="FF002060"/>
      </left>
      <right style="dotted">
        <color rgb="FF002060"/>
      </right>
      <top style="medium">
        <color rgb="FF002060"/>
      </top>
      <bottom style="dotted">
        <color rgb="FF002060"/>
      </bottom>
      <diagonal/>
    </border>
    <border>
      <left style="dotted">
        <color rgb="FF002060"/>
      </left>
      <right style="thin">
        <color rgb="FF002060"/>
      </right>
      <top style="medium">
        <color rgb="FF002060"/>
      </top>
      <bottom style="dotted">
        <color rgb="FF002060"/>
      </bottom>
      <diagonal/>
    </border>
    <border>
      <left style="thin">
        <color rgb="FF002060"/>
      </left>
      <right style="dotted">
        <color rgb="FF002060"/>
      </right>
      <top style="dotted">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hair">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bottom/>
      <diagonal/>
    </border>
    <border>
      <left style="dotted">
        <color rgb="FF002060"/>
      </left>
      <right style="thin">
        <color rgb="FF002060"/>
      </right>
      <top/>
      <bottom/>
      <diagonal/>
    </border>
    <border>
      <left/>
      <right style="dotted">
        <color rgb="FF002060"/>
      </right>
      <top/>
      <bottom/>
      <diagonal/>
    </border>
    <border>
      <left style="dotted">
        <color rgb="FF002060"/>
      </left>
      <right style="dotted">
        <color rgb="FF002060"/>
      </right>
      <top style="thin">
        <color theme="4" tint="-0.499984740745262"/>
      </top>
      <bottom style="thin">
        <color theme="4" tint="-0.499984740745262"/>
      </bottom>
      <diagonal/>
    </border>
    <border>
      <left style="dotted">
        <color rgb="FF002060"/>
      </left>
      <right style="thin">
        <color rgb="FF002060"/>
      </right>
      <top style="thin">
        <color theme="4" tint="-0.499984740745262"/>
      </top>
      <bottom style="thin">
        <color theme="4" tint="-0.499984740745262"/>
      </bottom>
      <diagonal/>
    </border>
    <border>
      <left/>
      <right style="dotted">
        <color rgb="FF002060"/>
      </right>
      <top style="thin">
        <color theme="4" tint="-0.499984740745262"/>
      </top>
      <bottom style="thin">
        <color theme="4" tint="-0.499984740745262"/>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thin">
        <color rgb="FF002060"/>
      </right>
      <top/>
      <bottom style="thin">
        <color theme="4" tint="-0.499984740745262"/>
      </bottom>
      <diagonal/>
    </border>
    <border>
      <left style="thin">
        <color theme="4" tint="-0.499984740745262"/>
      </left>
      <right style="dotted">
        <color rgb="FF002060"/>
      </right>
      <top style="thin">
        <color theme="4" tint="-0.499984740745262"/>
      </top>
      <bottom style="dotted">
        <color theme="4" tint="-0.499984740745262"/>
      </bottom>
      <diagonal/>
    </border>
    <border>
      <left style="dotted">
        <color rgb="FF002060"/>
      </left>
      <right style="thin">
        <color rgb="FF002060"/>
      </right>
      <top style="thin">
        <color theme="4" tint="-0.499984740745262"/>
      </top>
      <bottom style="dotted">
        <color theme="4" tint="-0.499984740745262"/>
      </bottom>
      <diagonal/>
    </border>
    <border>
      <left/>
      <right style="dotted">
        <color rgb="FF002060"/>
      </right>
      <top style="thin">
        <color theme="4" tint="-0.499984740745262"/>
      </top>
      <bottom style="dotted">
        <color theme="4" tint="-0.499984740745262"/>
      </bottom>
      <diagonal/>
    </border>
    <border>
      <left style="dotted">
        <color rgb="FF002060"/>
      </left>
      <right style="dotted">
        <color rgb="FF002060"/>
      </right>
      <top style="thin">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dotted">
        <color theme="4" tint="-0.499984740745262"/>
      </bottom>
      <diagonal/>
    </border>
    <border>
      <left style="dotted">
        <color rgb="FF002060"/>
      </left>
      <right style="thin">
        <color rgb="FF002060"/>
      </right>
      <top style="dotted">
        <color theme="4" tint="-0.499984740745262"/>
      </top>
      <bottom style="dotted">
        <color theme="4" tint="-0.499984740745262"/>
      </bottom>
      <diagonal/>
    </border>
    <border>
      <left/>
      <right style="dotted">
        <color rgb="FF002060"/>
      </right>
      <top style="dotted">
        <color theme="4" tint="-0.499984740745262"/>
      </top>
      <bottom style="dotted">
        <color theme="4" tint="-0.499984740745262"/>
      </bottom>
      <diagonal/>
    </border>
    <border>
      <left style="dotted">
        <color rgb="FF002060"/>
      </left>
      <right style="dotted">
        <color rgb="FF002060"/>
      </right>
      <top style="dotted">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medium">
        <color theme="4" tint="-0.499984740745262"/>
      </bottom>
      <diagonal/>
    </border>
    <border>
      <left style="dotted">
        <color rgb="FF002060"/>
      </left>
      <right style="thin">
        <color rgb="FF002060"/>
      </right>
      <top style="dotted">
        <color theme="4" tint="-0.499984740745262"/>
      </top>
      <bottom style="medium">
        <color theme="4" tint="-0.499984740745262"/>
      </bottom>
      <diagonal/>
    </border>
    <border>
      <left/>
      <right style="dotted">
        <color rgb="FF002060"/>
      </right>
      <top style="dotted">
        <color theme="4" tint="-0.499984740745262"/>
      </top>
      <bottom style="medium">
        <color theme="4" tint="-0.499984740745262"/>
      </bottom>
      <diagonal/>
    </border>
    <border>
      <left style="dotted">
        <color rgb="FF002060"/>
      </left>
      <right style="dotted">
        <color rgb="FF002060"/>
      </right>
      <top style="dotted">
        <color theme="4" tint="-0.499984740745262"/>
      </top>
      <bottom style="medium">
        <color theme="4" tint="-0.499984740745262"/>
      </bottom>
      <diagonal/>
    </border>
    <border>
      <left style="thin">
        <color theme="4" tint="-0.499984740745262"/>
      </left>
      <right style="dotted">
        <color rgb="FF002060"/>
      </right>
      <top style="medium">
        <color theme="4" tint="-0.499984740745262"/>
      </top>
      <bottom style="dotted">
        <color theme="4" tint="-0.499984740745262"/>
      </bottom>
      <diagonal/>
    </border>
    <border>
      <left style="dotted">
        <color rgb="FF002060"/>
      </left>
      <right style="thin">
        <color rgb="FF002060"/>
      </right>
      <top style="medium">
        <color theme="4" tint="-0.499984740745262"/>
      </top>
      <bottom style="dotted">
        <color theme="4" tint="-0.499984740745262"/>
      </bottom>
      <diagonal/>
    </border>
    <border>
      <left/>
      <right style="dotted">
        <color rgb="FF002060"/>
      </right>
      <top style="medium">
        <color theme="4" tint="-0.499984740745262"/>
      </top>
      <bottom style="dotted">
        <color theme="4" tint="-0.499984740745262"/>
      </bottom>
      <diagonal/>
    </border>
    <border>
      <left style="dotted">
        <color rgb="FF002060"/>
      </left>
      <right style="dotted">
        <color rgb="FF002060"/>
      </right>
      <top style="medium">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style="thin">
        <color theme="4" tint="-0.499984740745262"/>
      </bottom>
      <diagonal/>
    </border>
    <border>
      <left/>
      <right style="dotted">
        <color rgb="FF002060"/>
      </right>
      <top style="dotted">
        <color theme="4" tint="-0.499984740745262"/>
      </top>
      <bottom style="thin">
        <color theme="4" tint="-0.499984740745262"/>
      </bottom>
      <diagonal/>
    </border>
    <border>
      <left style="dotted">
        <color rgb="FF002060"/>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diagonal/>
    </border>
    <border>
      <left style="dotted">
        <color rgb="FF002060"/>
      </left>
      <right style="thin">
        <color rgb="FF002060"/>
      </right>
      <top/>
      <bottom style="dott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ashed">
        <color rgb="FF002060"/>
      </left>
      <right style="dashed">
        <color rgb="FF002060"/>
      </right>
      <top style="medium">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otted">
        <color rgb="FF002060"/>
      </left>
      <right style="thin">
        <color rgb="FF002060"/>
      </right>
      <top style="medium">
        <color rgb="FF002060"/>
      </top>
      <bottom/>
      <diagonal/>
    </border>
    <border>
      <left style="dotted">
        <color rgb="FF002060"/>
      </left>
      <right style="thin">
        <color rgb="FF002060"/>
      </right>
      <top/>
      <bottom style="medium">
        <color rgb="FF002060"/>
      </bottom>
      <diagonal/>
    </border>
    <border>
      <left style="thin">
        <color rgb="FF002060"/>
      </left>
      <right style="dashed">
        <color rgb="FF002060"/>
      </right>
      <top style="double">
        <color rgb="FF002060"/>
      </top>
      <bottom/>
      <diagonal/>
    </border>
    <border>
      <left style="thin">
        <color rgb="FF002060"/>
      </left>
      <right style="dashed">
        <color rgb="FF002060"/>
      </right>
      <top/>
      <bottom style="medium">
        <color rgb="FF002060"/>
      </bottom>
      <diagonal/>
    </border>
    <border>
      <left style="dashed">
        <color rgb="FF002060"/>
      </left>
      <right style="dashed">
        <color rgb="FF002060"/>
      </right>
      <top style="double">
        <color rgb="FF002060"/>
      </top>
      <bottom/>
      <diagonal/>
    </border>
    <border>
      <left style="dashed">
        <color rgb="FF002060"/>
      </left>
      <right style="thin">
        <color rgb="FF002060"/>
      </right>
      <top style="double">
        <color rgb="FF002060"/>
      </top>
      <bottom/>
      <diagonal/>
    </border>
    <border>
      <left style="dashed">
        <color rgb="FF002060"/>
      </left>
      <right style="thin">
        <color rgb="FF002060"/>
      </right>
      <top/>
      <bottom style="medium">
        <color rgb="FF002060"/>
      </bottom>
      <diagonal/>
    </border>
    <border>
      <left style="dotted">
        <color rgb="FF002060"/>
      </left>
      <right style="dotted">
        <color rgb="FF002060"/>
      </right>
      <top style="medium">
        <color rgb="FF002060"/>
      </top>
      <bottom/>
      <diagonal/>
    </border>
    <border>
      <left style="dotted">
        <color rgb="FF002060"/>
      </left>
      <right style="dotted">
        <color rgb="FF002060"/>
      </right>
      <top/>
      <bottom style="medium">
        <color rgb="FF002060"/>
      </bottom>
      <diagonal/>
    </border>
  </borders>
  <cellStyleXfs count="6">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1" fillId="0" borderId="0"/>
    <xf numFmtId="0" fontId="17" fillId="0" borderId="0"/>
    <xf numFmtId="9" fontId="17" fillId="0" borderId="0" applyFont="0" applyFill="0" applyBorder="0" applyAlignment="0" applyProtection="0"/>
  </cellStyleXfs>
  <cellXfs count="40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0" fontId="6" fillId="0" borderId="18" xfId="0" applyFont="1" applyFill="1" applyBorder="1" applyAlignment="1">
      <alignment horizontal="center" vertical="center" wrapText="1"/>
    </xf>
    <xf numFmtId="2" fontId="3" fillId="0" borderId="0" xfId="0" applyNumberFormat="1" applyFont="1" applyAlignment="1">
      <alignment vertical="center"/>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0" xfId="0" applyFont="1" applyBorder="1"/>
    <xf numFmtId="0" fontId="3" fillId="0" borderId="21" xfId="0" applyFont="1" applyBorder="1"/>
    <xf numFmtId="0" fontId="3" fillId="0" borderId="22"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0" fontId="13" fillId="2" borderId="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8" borderId="29" xfId="0" applyFont="1" applyFill="1" applyBorder="1" applyAlignment="1">
      <alignment vertical="center"/>
    </xf>
    <xf numFmtId="0" fontId="3" fillId="3" borderId="29"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7" borderId="31" xfId="0" applyFont="1" applyFill="1" applyBorder="1" applyAlignment="1">
      <alignment vertical="center"/>
    </xf>
    <xf numFmtId="0" fontId="13" fillId="0" borderId="0" xfId="0" applyFont="1" applyBorder="1" applyAlignment="1">
      <alignment vertical="center"/>
    </xf>
    <xf numFmtId="0" fontId="13"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3" fillId="0" borderId="0" xfId="0" applyFont="1" applyFill="1" applyAlignment="1">
      <alignment vertical="top"/>
    </xf>
    <xf numFmtId="0" fontId="3" fillId="0" borderId="3" xfId="0" applyFont="1" applyFill="1" applyBorder="1" applyAlignment="1">
      <alignment vertical="top"/>
    </xf>
    <xf numFmtId="0" fontId="3" fillId="0" borderId="0" xfId="0" applyFont="1" applyFill="1" applyBorder="1" applyAlignment="1">
      <alignment vertical="top"/>
    </xf>
    <xf numFmtId="0" fontId="21" fillId="0" borderId="0" xfId="0" applyFont="1" applyAlignment="1">
      <alignment horizontal="center"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Fill="1" applyBorder="1" applyAlignment="1">
      <alignment vertical="top"/>
    </xf>
    <xf numFmtId="0" fontId="3" fillId="0" borderId="22" xfId="0" applyFont="1" applyBorder="1" applyAlignment="1">
      <alignment vertical="center"/>
    </xf>
    <xf numFmtId="0" fontId="16" fillId="5" borderId="32"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7" fillId="0" borderId="39" xfId="0" applyFont="1" applyFill="1" applyBorder="1" applyAlignment="1">
      <alignment horizontal="left" vertical="center" wrapText="1"/>
    </xf>
    <xf numFmtId="0" fontId="8" fillId="0" borderId="39" xfId="0" applyFont="1" applyBorder="1" applyAlignment="1">
      <alignment vertical="center"/>
    </xf>
    <xf numFmtId="0" fontId="8" fillId="0" borderId="40"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16" fillId="0" borderId="32" xfId="0" applyFont="1" applyBorder="1" applyAlignment="1">
      <alignment horizontal="center" vertical="center" wrapText="1"/>
    </xf>
    <xf numFmtId="0" fontId="16" fillId="5" borderId="34" xfId="0" applyFont="1" applyFill="1" applyBorder="1" applyAlignment="1">
      <alignment horizontal="center" vertical="center" wrapText="1"/>
    </xf>
    <xf numFmtId="0" fontId="3" fillId="0" borderId="0" xfId="0" applyFont="1" applyAlignment="1">
      <alignment vertical="top" wrapText="1"/>
    </xf>
    <xf numFmtId="0" fontId="16" fillId="5" borderId="52" xfId="0"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0" xfId="0" applyFont="1" applyBorder="1" applyAlignment="1">
      <alignment horizontal="center" vertical="center"/>
    </xf>
    <xf numFmtId="0" fontId="16" fillId="0" borderId="42"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24" fillId="0" borderId="0" xfId="0" applyFont="1" applyAlignment="1">
      <alignment horizontal="center" vertical="center"/>
    </xf>
    <xf numFmtId="0" fontId="7" fillId="0" borderId="41" xfId="0" applyFont="1" applyFill="1" applyBorder="1" applyAlignment="1">
      <alignment horizontal="left" vertical="center" wrapText="1"/>
    </xf>
    <xf numFmtId="0" fontId="16" fillId="0" borderId="48" xfId="0" applyFont="1" applyFill="1" applyBorder="1" applyAlignment="1">
      <alignment horizontal="center" vertical="center" wrapText="1"/>
    </xf>
    <xf numFmtId="0" fontId="8" fillId="0" borderId="43" xfId="0" applyFont="1" applyBorder="1" applyAlignment="1">
      <alignment vertical="center"/>
    </xf>
    <xf numFmtId="0" fontId="8" fillId="0" borderId="48" xfId="0" applyFont="1" applyBorder="1" applyAlignment="1">
      <alignment vertical="center"/>
    </xf>
    <xf numFmtId="0" fontId="7" fillId="0" borderId="56" xfId="0" applyFont="1" applyFill="1" applyBorder="1" applyAlignment="1">
      <alignment horizontal="left" vertical="center" wrapText="1"/>
    </xf>
    <xf numFmtId="0" fontId="16" fillId="0" borderId="57" xfId="0" applyFont="1" applyFill="1" applyBorder="1" applyAlignment="1">
      <alignment horizontal="center" vertical="center" wrapText="1"/>
    </xf>
    <xf numFmtId="0" fontId="8" fillId="0" borderId="56" xfId="0" applyFont="1" applyBorder="1" applyAlignment="1">
      <alignment vertical="center"/>
    </xf>
    <xf numFmtId="0" fontId="8" fillId="0" borderId="57" xfId="0" applyFont="1" applyBorder="1" applyAlignment="1">
      <alignment vertical="center"/>
    </xf>
    <xf numFmtId="0" fontId="7" fillId="0" borderId="59" xfId="0" applyFont="1" applyFill="1" applyBorder="1" applyAlignment="1">
      <alignment horizontal="left" vertical="center" wrapText="1"/>
    </xf>
    <xf numFmtId="0" fontId="16" fillId="0" borderId="60" xfId="0" applyFont="1" applyFill="1" applyBorder="1" applyAlignment="1">
      <alignment horizontal="center" vertical="center" wrapText="1"/>
    </xf>
    <xf numFmtId="0" fontId="8" fillId="0" borderId="59" xfId="0" applyFont="1" applyBorder="1" applyAlignment="1">
      <alignment vertical="center"/>
    </xf>
    <xf numFmtId="0" fontId="8" fillId="0" borderId="60" xfId="0" applyFont="1" applyBorder="1" applyAlignment="1">
      <alignment vertical="center"/>
    </xf>
    <xf numFmtId="0" fontId="7" fillId="0" borderId="62" xfId="0" applyFont="1" applyFill="1" applyBorder="1" applyAlignment="1">
      <alignment horizontal="left" vertical="center" wrapText="1"/>
    </xf>
    <xf numFmtId="0" fontId="16" fillId="0" borderId="63" xfId="0" applyFont="1" applyFill="1" applyBorder="1" applyAlignment="1">
      <alignment horizontal="center" vertical="center" wrapText="1"/>
    </xf>
    <xf numFmtId="0" fontId="8" fillId="0" borderId="62" xfId="0" applyFont="1" applyBorder="1" applyAlignment="1">
      <alignment vertical="center"/>
    </xf>
    <xf numFmtId="0" fontId="8" fillId="0" borderId="63" xfId="0" applyFont="1" applyBorder="1" applyAlignment="1">
      <alignment vertical="center"/>
    </xf>
    <xf numFmtId="0" fontId="7" fillId="0" borderId="65" xfId="0" applyFont="1" applyFill="1" applyBorder="1" applyAlignment="1">
      <alignment horizontal="left" vertical="center" wrapText="1"/>
    </xf>
    <xf numFmtId="0" fontId="16" fillId="0" borderId="66" xfId="0" applyFont="1" applyFill="1" applyBorder="1" applyAlignment="1">
      <alignment horizontal="center" vertical="center" wrapText="1"/>
    </xf>
    <xf numFmtId="0" fontId="8" fillId="0" borderId="65" xfId="0" applyFont="1" applyBorder="1" applyAlignment="1">
      <alignment vertical="center"/>
    </xf>
    <xf numFmtId="0" fontId="8" fillId="0" borderId="66" xfId="0" applyFont="1" applyBorder="1" applyAlignment="1">
      <alignment vertical="center"/>
    </xf>
    <xf numFmtId="0" fontId="7" fillId="0" borderId="68" xfId="0" applyFont="1" applyFill="1" applyBorder="1" applyAlignment="1">
      <alignment horizontal="left" vertical="center" wrapText="1"/>
    </xf>
    <xf numFmtId="0" fontId="16" fillId="0" borderId="69" xfId="0" applyFont="1" applyFill="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vertical="center"/>
    </xf>
    <xf numFmtId="0" fontId="7" fillId="0" borderId="71" xfId="0" applyFont="1" applyFill="1" applyBorder="1" applyAlignment="1">
      <alignment horizontal="left" vertical="center" wrapText="1"/>
    </xf>
    <xf numFmtId="0" fontId="16" fillId="0" borderId="72" xfId="0" applyFont="1" applyFill="1" applyBorder="1" applyAlignment="1">
      <alignment horizontal="center" vertical="center" wrapText="1"/>
    </xf>
    <xf numFmtId="0" fontId="8" fillId="0" borderId="71" xfId="0" applyFont="1" applyBorder="1" applyAlignment="1">
      <alignment vertical="center"/>
    </xf>
    <xf numFmtId="0" fontId="8" fillId="0" borderId="72" xfId="0" applyFont="1" applyBorder="1" applyAlignment="1">
      <alignment vertical="center"/>
    </xf>
    <xf numFmtId="0" fontId="7" fillId="0" borderId="74" xfId="0" applyFont="1" applyFill="1" applyBorder="1" applyAlignment="1">
      <alignment horizontal="left" vertical="center" wrapText="1"/>
    </xf>
    <xf numFmtId="0" fontId="16" fillId="0" borderId="75" xfId="0" applyFont="1" applyFill="1" applyBorder="1" applyAlignment="1">
      <alignment horizontal="center" vertical="center" wrapText="1"/>
    </xf>
    <xf numFmtId="0" fontId="8" fillId="0" borderId="74" xfId="0" applyFont="1" applyBorder="1" applyAlignment="1">
      <alignment vertical="center"/>
    </xf>
    <xf numFmtId="0" fontId="8" fillId="0" borderId="75" xfId="0" applyFont="1" applyBorder="1" applyAlignment="1">
      <alignment vertical="center"/>
    </xf>
    <xf numFmtId="0" fontId="7" fillId="0" borderId="0" xfId="0" applyFont="1" applyFill="1" applyBorder="1" applyAlignment="1">
      <alignment horizontal="left" vertical="center" wrapText="1"/>
    </xf>
    <xf numFmtId="0" fontId="3" fillId="0" borderId="20" xfId="0" applyFont="1" applyFill="1" applyBorder="1" applyAlignment="1">
      <alignment vertical="center"/>
    </xf>
    <xf numFmtId="0" fontId="24" fillId="0" borderId="21" xfId="0" applyFont="1" applyBorder="1" applyAlignment="1">
      <alignment horizontal="center" vertical="center"/>
    </xf>
    <xf numFmtId="0" fontId="7" fillId="0" borderId="21" xfId="0" applyFont="1" applyFill="1" applyBorder="1" applyAlignment="1">
      <alignment horizontal="left" vertical="center" wrapText="1"/>
    </xf>
    <xf numFmtId="0" fontId="16" fillId="0" borderId="79" xfId="0" applyFont="1" applyFill="1" applyBorder="1" applyAlignment="1">
      <alignment horizontal="center" vertical="center" wrapText="1"/>
    </xf>
    <xf numFmtId="0" fontId="8" fillId="0" borderId="81" xfId="0" applyFont="1" applyBorder="1" applyAlignment="1">
      <alignment vertical="center"/>
    </xf>
    <xf numFmtId="0" fontId="7" fillId="0" borderId="81" xfId="0" applyFont="1" applyFill="1" applyBorder="1" applyAlignment="1">
      <alignment horizontal="left" vertical="center" wrapText="1"/>
    </xf>
    <xf numFmtId="0" fontId="8" fillId="0" borderId="79" xfId="0" applyFont="1" applyBorder="1" applyAlignment="1">
      <alignment vertical="center"/>
    </xf>
    <xf numFmtId="0" fontId="16" fillId="0" borderId="83" xfId="0" applyFont="1" applyFill="1" applyBorder="1" applyAlignment="1">
      <alignment horizontal="center" vertical="center" wrapText="1"/>
    </xf>
    <xf numFmtId="0" fontId="8" fillId="0" borderId="85" xfId="0" applyFont="1" applyBorder="1" applyAlignment="1">
      <alignment vertical="center"/>
    </xf>
    <xf numFmtId="0" fontId="7" fillId="0" borderId="85" xfId="0" applyFont="1" applyFill="1" applyBorder="1" applyAlignment="1">
      <alignment horizontal="left" vertical="center" wrapText="1"/>
    </xf>
    <xf numFmtId="0" fontId="8" fillId="0" borderId="83" xfId="0" applyFont="1" applyBorder="1" applyAlignment="1">
      <alignment vertical="center"/>
    </xf>
    <xf numFmtId="0" fontId="16" fillId="0" borderId="87" xfId="0" applyFont="1" applyFill="1" applyBorder="1" applyAlignment="1">
      <alignment horizontal="center" vertical="center" wrapText="1"/>
    </xf>
    <xf numFmtId="0" fontId="8" fillId="0" borderId="89" xfId="0" applyFont="1" applyBorder="1" applyAlignment="1">
      <alignment vertical="center"/>
    </xf>
    <xf numFmtId="0" fontId="7" fillId="0" borderId="89" xfId="0" applyFont="1" applyFill="1" applyBorder="1" applyAlignment="1">
      <alignment horizontal="left" vertical="center" wrapText="1"/>
    </xf>
    <xf numFmtId="0" fontId="8" fillId="0" borderId="87" xfId="0" applyFont="1" applyBorder="1" applyAlignment="1">
      <alignment vertical="center"/>
    </xf>
    <xf numFmtId="0" fontId="16" fillId="0" borderId="91" xfId="0" applyFont="1" applyFill="1" applyBorder="1" applyAlignment="1">
      <alignment horizontal="center" vertical="center" wrapText="1"/>
    </xf>
    <xf numFmtId="0" fontId="8" fillId="0" borderId="93" xfId="0" applyFont="1" applyBorder="1" applyAlignment="1">
      <alignment vertical="center"/>
    </xf>
    <xf numFmtId="0" fontId="7" fillId="0" borderId="93" xfId="0" applyFont="1" applyFill="1" applyBorder="1" applyAlignment="1">
      <alignment horizontal="left" vertical="center" wrapText="1"/>
    </xf>
    <xf numFmtId="0" fontId="8" fillId="0" borderId="91" xfId="0" applyFont="1" applyBorder="1" applyAlignment="1">
      <alignment vertical="center"/>
    </xf>
    <xf numFmtId="0" fontId="16" fillId="0" borderId="95" xfId="0" applyFont="1" applyFill="1" applyBorder="1" applyAlignment="1">
      <alignment horizontal="center" vertical="center" wrapText="1"/>
    </xf>
    <xf numFmtId="0" fontId="8" fillId="0" borderId="97" xfId="0" applyFont="1" applyBorder="1" applyAlignment="1">
      <alignment vertical="center"/>
    </xf>
    <xf numFmtId="0" fontId="7" fillId="0" borderId="97" xfId="0" applyFont="1" applyFill="1" applyBorder="1" applyAlignment="1">
      <alignment horizontal="left" vertical="center" wrapText="1"/>
    </xf>
    <xf numFmtId="0" fontId="8" fillId="0" borderId="95" xfId="0" applyFont="1" applyBorder="1" applyAlignment="1">
      <alignment vertical="center"/>
    </xf>
    <xf numFmtId="0" fontId="7" fillId="0" borderId="56" xfId="0" applyFont="1" applyBorder="1" applyAlignment="1">
      <alignment vertical="center" wrapText="1"/>
    </xf>
    <xf numFmtId="0" fontId="16" fillId="0" borderId="57" xfId="0" applyFont="1" applyBorder="1" applyAlignment="1">
      <alignment horizontal="center" vertical="center" wrapText="1"/>
    </xf>
    <xf numFmtId="0" fontId="7" fillId="0" borderId="57" xfId="0" applyFont="1" applyBorder="1" applyAlignment="1">
      <alignment vertical="center" wrapText="1"/>
    </xf>
    <xf numFmtId="0" fontId="25" fillId="0" borderId="43" xfId="0" applyFont="1" applyFill="1" applyBorder="1" applyAlignment="1">
      <alignment horizontal="left" vertical="center" wrapText="1"/>
    </xf>
    <xf numFmtId="0" fontId="25" fillId="0" borderId="39" xfId="0" applyFont="1" applyFill="1" applyBorder="1" applyAlignment="1">
      <alignment horizontal="left" vertical="center" wrapText="1"/>
    </xf>
    <xf numFmtId="0" fontId="25" fillId="0" borderId="39" xfId="0" applyFont="1" applyFill="1" applyBorder="1" applyAlignment="1">
      <alignment horizontal="left" wrapText="1"/>
    </xf>
    <xf numFmtId="0" fontId="25" fillId="0" borderId="56"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65"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59" xfId="0" applyFont="1" applyFill="1" applyBorder="1" applyAlignment="1">
      <alignment horizontal="left" vertical="center" wrapText="1"/>
    </xf>
    <xf numFmtId="0" fontId="25" fillId="0" borderId="68" xfId="0" applyFont="1" applyFill="1" applyBorder="1" applyAlignment="1">
      <alignment horizontal="left" vertical="center" wrapText="1"/>
    </xf>
    <xf numFmtId="0" fontId="25" fillId="0" borderId="71" xfId="0" applyFont="1" applyFill="1" applyBorder="1" applyAlignment="1">
      <alignment horizontal="left" vertical="center" wrapText="1"/>
    </xf>
    <xf numFmtId="0" fontId="25" fillId="0" borderId="74" xfId="0" applyFont="1" applyFill="1" applyBorder="1" applyAlignment="1">
      <alignment horizontal="left" vertical="center" wrapText="1"/>
    </xf>
    <xf numFmtId="0" fontId="25" fillId="0" borderId="78" xfId="0" applyFont="1" applyFill="1" applyBorder="1" applyAlignment="1">
      <alignment horizontal="left" vertical="center" wrapText="1"/>
    </xf>
    <xf numFmtId="0" fontId="25" fillId="0" borderId="82" xfId="0" applyFont="1" applyFill="1" applyBorder="1" applyAlignment="1">
      <alignment horizontal="left" vertical="center" wrapText="1"/>
    </xf>
    <xf numFmtId="0" fontId="25" fillId="0" borderId="86" xfId="0" applyFont="1" applyFill="1" applyBorder="1" applyAlignment="1">
      <alignment horizontal="left" vertical="center" wrapText="1"/>
    </xf>
    <xf numFmtId="0" fontId="25" fillId="0" borderId="90" xfId="0" applyFont="1" applyFill="1" applyBorder="1" applyAlignment="1">
      <alignment horizontal="left" vertical="center" wrapText="1"/>
    </xf>
    <xf numFmtId="0" fontId="25" fillId="0" borderId="94" xfId="0" applyFont="1" applyFill="1" applyBorder="1" applyAlignment="1">
      <alignment horizontal="left" vertical="center" wrapText="1"/>
    </xf>
    <xf numFmtId="0" fontId="25" fillId="0" borderId="56" xfId="0" applyFont="1" applyBorder="1" applyAlignment="1">
      <alignment vertical="center" wrapText="1"/>
    </xf>
    <xf numFmtId="0" fontId="26" fillId="0" borderId="44" xfId="0" applyFont="1" applyFill="1" applyBorder="1" applyAlignment="1">
      <alignment horizontal="left" vertical="center" wrapText="1"/>
    </xf>
    <xf numFmtId="0" fontId="26" fillId="0" borderId="43" xfId="0" applyFont="1" applyBorder="1" applyAlignment="1">
      <alignment vertical="center"/>
    </xf>
    <xf numFmtId="0" fontId="26" fillId="0" borderId="43" xfId="0" applyFont="1" applyFill="1" applyBorder="1" applyAlignment="1">
      <alignment horizontal="left" vertical="top" wrapText="1"/>
    </xf>
    <xf numFmtId="0" fontId="26" fillId="0" borderId="46" xfId="0" applyFont="1" applyFill="1" applyBorder="1" applyAlignment="1">
      <alignment horizontal="left" vertical="center" wrapText="1"/>
    </xf>
    <xf numFmtId="0" fontId="26" fillId="0" borderId="39" xfId="0" applyFont="1" applyBorder="1" applyAlignment="1">
      <alignment vertical="center"/>
    </xf>
    <xf numFmtId="0" fontId="26" fillId="0" borderId="39" xfId="0" applyFont="1" applyFill="1" applyBorder="1" applyAlignment="1">
      <alignment horizontal="left" vertical="top" wrapText="1"/>
    </xf>
    <xf numFmtId="0" fontId="27" fillId="0" borderId="58" xfId="2" applyFont="1" applyFill="1" applyBorder="1" applyAlignment="1">
      <alignment horizontal="left" vertical="center" wrapText="1"/>
    </xf>
    <xf numFmtId="0" fontId="26" fillId="0" borderId="56" xfId="0" applyFont="1" applyBorder="1" applyAlignment="1">
      <alignment vertical="center"/>
    </xf>
    <xf numFmtId="0" fontId="26" fillId="0" borderId="56" xfId="0" applyFont="1" applyFill="1" applyBorder="1" applyAlignment="1">
      <alignment horizontal="left" vertical="top" wrapText="1"/>
    </xf>
    <xf numFmtId="0" fontId="26" fillId="0" borderId="64" xfId="0" applyFont="1" applyFill="1" applyBorder="1" applyAlignment="1">
      <alignment horizontal="left" vertical="center" wrapText="1"/>
    </xf>
    <xf numFmtId="0" fontId="26" fillId="0" borderId="62" xfId="0" applyFont="1" applyBorder="1" applyAlignment="1">
      <alignment vertical="center"/>
    </xf>
    <xf numFmtId="0" fontId="26" fillId="0" borderId="62" xfId="0" applyFont="1" applyFill="1" applyBorder="1" applyAlignment="1">
      <alignment horizontal="left" vertical="top" wrapText="1"/>
    </xf>
    <xf numFmtId="0" fontId="26" fillId="0" borderId="67" xfId="0" applyFont="1" applyFill="1" applyBorder="1" applyAlignment="1">
      <alignment horizontal="left" vertical="center" wrapText="1"/>
    </xf>
    <xf numFmtId="0" fontId="26" fillId="0" borderId="65" xfId="0" applyFont="1" applyBorder="1" applyAlignment="1">
      <alignment vertical="center"/>
    </xf>
    <xf numFmtId="0" fontId="26" fillId="0" borderId="65" xfId="0" applyFont="1" applyFill="1" applyBorder="1" applyAlignment="1">
      <alignment horizontal="left" vertical="top" wrapText="1"/>
    </xf>
    <xf numFmtId="0" fontId="26" fillId="0" borderId="45" xfId="0" applyFont="1" applyFill="1" applyBorder="1" applyAlignment="1">
      <alignment horizontal="left" vertical="center" wrapText="1"/>
    </xf>
    <xf numFmtId="0" fontId="26" fillId="0" borderId="41" xfId="0" applyFont="1" applyBorder="1" applyAlignment="1">
      <alignment vertical="center"/>
    </xf>
    <xf numFmtId="0" fontId="26" fillId="0" borderId="41" xfId="0" applyFont="1" applyFill="1" applyBorder="1" applyAlignment="1">
      <alignment horizontal="left" vertical="top" wrapText="1"/>
    </xf>
    <xf numFmtId="0" fontId="26" fillId="0" borderId="41" xfId="0" applyFont="1" applyBorder="1" applyAlignment="1">
      <alignment vertical="center" wrapText="1"/>
    </xf>
    <xf numFmtId="0" fontId="26" fillId="0" borderId="61" xfId="0" applyFont="1" applyFill="1" applyBorder="1" applyAlignment="1">
      <alignment horizontal="left" vertical="center" wrapText="1"/>
    </xf>
    <xf numFmtId="0" fontId="26" fillId="0" borderId="59" xfId="0" applyFont="1" applyBorder="1" applyAlignment="1">
      <alignment vertical="center"/>
    </xf>
    <xf numFmtId="0" fontId="26" fillId="0" borderId="59" xfId="0" applyFont="1" applyFill="1" applyBorder="1" applyAlignment="1">
      <alignment horizontal="left" vertical="top" wrapText="1"/>
    </xf>
    <xf numFmtId="0" fontId="26" fillId="0" borderId="41" xfId="0" applyFont="1" applyFill="1" applyBorder="1" applyAlignment="1">
      <alignment horizontal="left" vertical="center" wrapText="1"/>
    </xf>
    <xf numFmtId="0" fontId="26" fillId="0" borderId="39"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68" xfId="0" applyFont="1" applyBorder="1" applyAlignment="1">
      <alignment vertical="center"/>
    </xf>
    <xf numFmtId="0" fontId="26" fillId="0" borderId="68" xfId="0" applyFont="1" applyFill="1" applyBorder="1" applyAlignment="1">
      <alignment horizontal="left" vertical="center" wrapText="1"/>
    </xf>
    <xf numFmtId="0" fontId="26" fillId="0" borderId="73" xfId="0" applyFont="1" applyFill="1" applyBorder="1" applyAlignment="1">
      <alignment horizontal="left" vertical="center" wrapText="1"/>
    </xf>
    <xf numFmtId="0" fontId="26" fillId="0" borderId="71" xfId="0" applyFont="1" applyBorder="1" applyAlignment="1">
      <alignment vertical="center"/>
    </xf>
    <xf numFmtId="0" fontId="26" fillId="0" borderId="71" xfId="0" applyFont="1" applyFill="1" applyBorder="1" applyAlignment="1">
      <alignment horizontal="left" vertical="center" wrapText="1"/>
    </xf>
    <xf numFmtId="0" fontId="26" fillId="0" borderId="58" xfId="0" applyFont="1" applyFill="1" applyBorder="1" applyAlignment="1">
      <alignment horizontal="left" vertical="center" wrapText="1"/>
    </xf>
    <xf numFmtId="0" fontId="26" fillId="0" borderId="56"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26" fillId="0" borderId="76" xfId="0" applyFont="1" applyFill="1" applyBorder="1" applyAlignment="1">
      <alignment horizontal="left" vertical="center" wrapText="1"/>
    </xf>
    <xf numFmtId="0" fontId="26" fillId="0" borderId="74" xfId="0" applyFont="1" applyBorder="1" applyAlignment="1">
      <alignment vertical="center"/>
    </xf>
    <xf numFmtId="0" fontId="26" fillId="0" borderId="74" xfId="0" applyFont="1" applyFill="1" applyBorder="1" applyAlignment="1">
      <alignment horizontal="left" vertical="center" wrapText="1"/>
    </xf>
    <xf numFmtId="0" fontId="26" fillId="0" borderId="46"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62" xfId="0" applyFont="1" applyFill="1" applyBorder="1" applyAlignment="1">
      <alignment horizontal="left" vertical="center" wrapText="1"/>
    </xf>
    <xf numFmtId="0" fontId="26" fillId="0" borderId="80" xfId="0" applyFont="1" applyFill="1" applyBorder="1" applyAlignment="1">
      <alignment horizontal="left" vertical="center" wrapText="1"/>
    </xf>
    <xf numFmtId="0" fontId="26" fillId="0" borderId="81" xfId="0" applyFont="1" applyBorder="1" applyAlignment="1">
      <alignment vertical="center"/>
    </xf>
    <xf numFmtId="0" fontId="26" fillId="0" borderId="81" xfId="0" applyFont="1" applyFill="1" applyBorder="1" applyAlignment="1">
      <alignment horizontal="left" vertical="center" wrapText="1"/>
    </xf>
    <xf numFmtId="0" fontId="26" fillId="0" borderId="84" xfId="0" applyFont="1" applyFill="1" applyBorder="1" applyAlignment="1">
      <alignment horizontal="left" vertical="center" wrapText="1"/>
    </xf>
    <xf numFmtId="0" fontId="26" fillId="0" borderId="85" xfId="0" applyFont="1" applyBorder="1" applyAlignment="1">
      <alignment vertical="center"/>
    </xf>
    <xf numFmtId="0" fontId="26" fillId="0" borderId="85" xfId="0" applyFont="1" applyFill="1" applyBorder="1" applyAlignment="1">
      <alignment horizontal="left" vertical="center" wrapText="1"/>
    </xf>
    <xf numFmtId="0" fontId="26" fillId="0" borderId="88" xfId="0" applyFont="1" applyFill="1" applyBorder="1" applyAlignment="1">
      <alignment horizontal="left" vertical="center" wrapText="1"/>
    </xf>
    <xf numFmtId="0" fontId="26" fillId="0" borderId="89" xfId="0" applyFont="1" applyBorder="1" applyAlignment="1">
      <alignment vertical="center"/>
    </xf>
    <xf numFmtId="0" fontId="26" fillId="0" borderId="89" xfId="0" applyFont="1" applyFill="1" applyBorder="1" applyAlignment="1">
      <alignment horizontal="left" vertical="center" wrapText="1"/>
    </xf>
    <xf numFmtId="0" fontId="26" fillId="0" borderId="92" xfId="0" applyFont="1" applyFill="1" applyBorder="1" applyAlignment="1">
      <alignment horizontal="left" vertical="center" wrapText="1"/>
    </xf>
    <xf numFmtId="0" fontId="26" fillId="0" borderId="93" xfId="0" applyFont="1" applyBorder="1" applyAlignment="1">
      <alignment vertical="center"/>
    </xf>
    <xf numFmtId="0" fontId="26" fillId="0" borderId="93" xfId="0" applyFont="1" applyFill="1" applyBorder="1" applyAlignment="1">
      <alignment horizontal="left" vertical="center" wrapText="1"/>
    </xf>
    <xf numFmtId="0" fontId="26" fillId="0" borderId="96" xfId="0" applyFont="1" applyFill="1" applyBorder="1" applyAlignment="1">
      <alignment horizontal="left" vertical="center" wrapText="1"/>
    </xf>
    <xf numFmtId="0" fontId="26" fillId="0" borderId="97" xfId="0" applyFont="1" applyBorder="1" applyAlignment="1">
      <alignment vertical="center"/>
    </xf>
    <xf numFmtId="0" fontId="26" fillId="0" borderId="97" xfId="0" applyFont="1" applyFill="1" applyBorder="1" applyAlignment="1">
      <alignment horizontal="left" vertical="center" wrapText="1"/>
    </xf>
    <xf numFmtId="0" fontId="26" fillId="0" borderId="58" xfId="0" applyFont="1" applyBorder="1" applyAlignment="1">
      <alignment vertical="center" wrapText="1"/>
    </xf>
    <xf numFmtId="0" fontId="26" fillId="0" borderId="56" xfId="0" applyFont="1" applyBorder="1" applyAlignment="1">
      <alignment vertical="center" wrapText="1"/>
    </xf>
    <xf numFmtId="0" fontId="26" fillId="0" borderId="56" xfId="0" applyFont="1" applyBorder="1" applyAlignment="1">
      <alignment horizontal="left" vertical="center" wrapText="1"/>
    </xf>
    <xf numFmtId="0" fontId="4" fillId="0" borderId="0" xfId="0" applyFont="1" applyAlignment="1">
      <alignment horizontal="center" vertical="top"/>
    </xf>
    <xf numFmtId="0" fontId="3" fillId="10" borderId="27" xfId="0" applyFont="1" applyFill="1" applyBorder="1" applyAlignment="1">
      <alignment vertical="center"/>
    </xf>
    <xf numFmtId="0" fontId="3" fillId="9" borderId="29" xfId="0" applyFont="1" applyFill="1" applyBorder="1" applyAlignment="1">
      <alignment vertical="center"/>
    </xf>
    <xf numFmtId="0" fontId="22" fillId="0" borderId="0" xfId="0" applyFont="1" applyBorder="1" applyAlignment="1">
      <alignment vertical="center"/>
    </xf>
    <xf numFmtId="0" fontId="0" fillId="0" borderId="0" xfId="0" applyAlignment="1">
      <alignment vertical="center" wrapText="1"/>
    </xf>
    <xf numFmtId="0" fontId="30" fillId="0" borderId="15" xfId="0" applyFont="1" applyBorder="1"/>
    <xf numFmtId="0" fontId="30" fillId="0" borderId="16" xfId="0" applyFont="1" applyBorder="1"/>
    <xf numFmtId="0" fontId="30" fillId="0" borderId="17" xfId="0" applyFont="1" applyBorder="1"/>
    <xf numFmtId="0" fontId="30" fillId="0" borderId="0" xfId="0" applyFont="1"/>
    <xf numFmtId="0" fontId="30" fillId="0" borderId="18" xfId="0" applyFont="1" applyBorder="1"/>
    <xf numFmtId="0" fontId="30" fillId="0" borderId="19" xfId="0" applyFont="1" applyBorder="1"/>
    <xf numFmtId="0" fontId="30" fillId="0" borderId="18" xfId="0" applyFont="1" applyFill="1" applyBorder="1"/>
    <xf numFmtId="0" fontId="31" fillId="0" borderId="0" xfId="0" applyFont="1" applyFill="1" applyBorder="1" applyAlignment="1">
      <alignment horizontal="center" vertical="center"/>
    </xf>
    <xf numFmtId="0" fontId="30" fillId="0" borderId="19" xfId="0" applyFont="1" applyFill="1" applyBorder="1"/>
    <xf numFmtId="0" fontId="30" fillId="0" borderId="0" xfId="0" applyFont="1" applyFill="1"/>
    <xf numFmtId="0" fontId="30" fillId="0" borderId="0" xfId="0" applyFont="1" applyBorder="1"/>
    <xf numFmtId="0" fontId="32" fillId="0" borderId="0" xfId="0" applyFont="1" applyFill="1" applyBorder="1" applyAlignment="1">
      <alignment horizontal="center" vertical="center"/>
    </xf>
    <xf numFmtId="0" fontId="30" fillId="0" borderId="20" xfId="0" applyFont="1" applyBorder="1"/>
    <xf numFmtId="0" fontId="30" fillId="0" borderId="21" xfId="0" applyFont="1" applyBorder="1"/>
    <xf numFmtId="0" fontId="30" fillId="0" borderId="22" xfId="0" applyFont="1" applyBorder="1"/>
    <xf numFmtId="0" fontId="23" fillId="0" borderId="32" xfId="0" applyFont="1" applyBorder="1" applyAlignment="1">
      <alignment horizontal="center" vertical="center" wrapText="1"/>
    </xf>
    <xf numFmtId="164" fontId="36" fillId="0" borderId="32" xfId="0" applyNumberFormat="1" applyFont="1" applyFill="1" applyBorder="1" applyAlignment="1">
      <alignment horizontal="center" vertical="center" wrapText="1"/>
    </xf>
    <xf numFmtId="0" fontId="38" fillId="0" borderId="52" xfId="0" applyFont="1" applyBorder="1" applyAlignment="1">
      <alignment horizontal="left" vertical="top" wrapText="1"/>
    </xf>
    <xf numFmtId="0" fontId="38" fillId="0" borderId="34" xfId="0" applyFont="1" applyBorder="1" applyAlignment="1">
      <alignment horizontal="left" vertical="center" wrapText="1"/>
    </xf>
    <xf numFmtId="0" fontId="38" fillId="0" borderId="34" xfId="0" applyFont="1" applyFill="1" applyBorder="1" applyAlignment="1">
      <alignment vertical="center" wrapText="1"/>
    </xf>
    <xf numFmtId="0" fontId="38" fillId="0" borderId="35" xfId="0" applyFont="1" applyBorder="1" applyAlignment="1">
      <alignment horizontal="left" vertical="center" wrapText="1"/>
    </xf>
    <xf numFmtId="0" fontId="38" fillId="0" borderId="32" xfId="0" applyFont="1" applyBorder="1" applyAlignment="1">
      <alignment horizontal="left" vertical="center" wrapText="1"/>
    </xf>
    <xf numFmtId="0" fontId="38" fillId="0" borderId="32" xfId="0" applyFont="1" applyFill="1" applyBorder="1" applyAlignment="1">
      <alignment horizontal="left" vertical="center" wrapText="1"/>
    </xf>
    <xf numFmtId="0" fontId="38" fillId="0" borderId="33" xfId="0" applyFont="1" applyBorder="1" applyAlignment="1">
      <alignment horizontal="left" vertical="center" wrapText="1"/>
    </xf>
    <xf numFmtId="0" fontId="38" fillId="0" borderId="37" xfId="0" applyFont="1" applyBorder="1" applyAlignment="1">
      <alignment horizontal="left" vertical="center" wrapText="1"/>
    </xf>
    <xf numFmtId="0" fontId="38" fillId="0" borderId="38" xfId="0" applyFont="1" applyBorder="1" applyAlignment="1">
      <alignment horizontal="left" vertical="center" wrapText="1"/>
    </xf>
    <xf numFmtId="0" fontId="38" fillId="0" borderId="37" xfId="0" applyFont="1" applyFill="1" applyBorder="1" applyAlignment="1">
      <alignment horizontal="left" vertical="center" wrapText="1"/>
    </xf>
    <xf numFmtId="0" fontId="38" fillId="0" borderId="52" xfId="0" applyFont="1" applyBorder="1" applyAlignment="1">
      <alignment horizontal="left" vertical="center" wrapText="1"/>
    </xf>
    <xf numFmtId="0" fontId="38" fillId="0" borderId="34" xfId="0" applyFont="1" applyFill="1" applyBorder="1" applyAlignment="1">
      <alignment horizontal="left" vertical="center" wrapText="1"/>
    </xf>
    <xf numFmtId="0" fontId="38" fillId="0" borderId="35" xfId="0" applyFont="1" applyFill="1" applyBorder="1" applyAlignment="1">
      <alignment horizontal="left" vertical="center" wrapText="1"/>
    </xf>
    <xf numFmtId="0" fontId="38" fillId="0" borderId="35" xfId="0" applyFont="1" applyFill="1" applyBorder="1" applyAlignment="1">
      <alignment horizontal="left" vertical="top" wrapText="1"/>
    </xf>
    <xf numFmtId="0" fontId="38" fillId="0" borderId="53" xfId="0" applyFont="1" applyBorder="1" applyAlignment="1">
      <alignment horizontal="left" vertical="center" wrapText="1"/>
    </xf>
    <xf numFmtId="0" fontId="38" fillId="0" borderId="54" xfId="0" applyFont="1" applyBorder="1" applyAlignment="1">
      <alignment horizontal="left" vertical="center" wrapText="1"/>
    </xf>
    <xf numFmtId="0" fontId="38" fillId="0" borderId="55" xfId="0" applyFont="1" applyBorder="1" applyAlignment="1">
      <alignment horizontal="left" vertical="center" wrapText="1"/>
    </xf>
    <xf numFmtId="0" fontId="15" fillId="0" borderId="21" xfId="0" applyFont="1" applyBorder="1" applyAlignment="1">
      <alignment vertical="center"/>
    </xf>
    <xf numFmtId="0" fontId="38" fillId="0" borderId="52" xfId="0" applyFont="1" applyFill="1" applyBorder="1" applyAlignment="1">
      <alignment horizontal="left" vertical="top" wrapText="1"/>
    </xf>
    <xf numFmtId="0" fontId="38" fillId="0" borderId="34" xfId="0" applyFont="1" applyFill="1" applyBorder="1" applyAlignment="1">
      <alignment horizontal="left" vertical="top" wrapText="1"/>
    </xf>
    <xf numFmtId="0" fontId="38" fillId="0" borderId="32" xfId="0" applyFont="1" applyFill="1" applyBorder="1" applyAlignment="1">
      <alignment horizontal="left" vertical="top" wrapText="1"/>
    </xf>
    <xf numFmtId="0" fontId="38" fillId="0" borderId="33" xfId="0" applyFont="1" applyFill="1" applyBorder="1" applyAlignment="1">
      <alignment horizontal="left" vertical="top" wrapText="1"/>
    </xf>
    <xf numFmtId="0" fontId="38" fillId="0" borderId="37" xfId="0" applyFont="1" applyFill="1" applyBorder="1" applyAlignment="1">
      <alignment horizontal="left" vertical="top" wrapText="1"/>
    </xf>
    <xf numFmtId="0" fontId="38" fillId="0" borderId="38" xfId="0" applyFont="1" applyFill="1" applyBorder="1" applyAlignment="1">
      <alignment horizontal="left" vertical="top" wrapText="1"/>
    </xf>
    <xf numFmtId="0" fontId="38" fillId="0" borderId="53" xfId="0" applyFont="1" applyFill="1" applyBorder="1" applyAlignment="1">
      <alignment horizontal="left" vertical="top" wrapText="1"/>
    </xf>
    <xf numFmtId="0" fontId="38" fillId="0" borderId="54" xfId="0" applyFont="1" applyFill="1" applyBorder="1" applyAlignment="1">
      <alignment horizontal="left" vertical="top" wrapText="1"/>
    </xf>
    <xf numFmtId="0" fontId="38" fillId="0" borderId="55" xfId="0" applyFont="1" applyFill="1" applyBorder="1" applyAlignment="1">
      <alignment horizontal="left" vertical="top" wrapText="1"/>
    </xf>
    <xf numFmtId="0" fontId="36" fillId="5" borderId="0" xfId="0" applyFont="1" applyFill="1"/>
    <xf numFmtId="0" fontId="38" fillId="3" borderId="34" xfId="0" applyFont="1" applyFill="1" applyBorder="1" applyAlignment="1">
      <alignment horizontal="left" vertical="center" wrapText="1"/>
    </xf>
    <xf numFmtId="0" fontId="9" fillId="11" borderId="0" xfId="0" applyFont="1" applyFill="1" applyBorder="1" applyAlignment="1">
      <alignment horizontal="center" vertical="center"/>
    </xf>
    <xf numFmtId="49" fontId="33"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12" fillId="4" borderId="0" xfId="0" applyFont="1" applyFill="1" applyBorder="1" applyAlignment="1">
      <alignment horizontal="center" vertical="center"/>
    </xf>
    <xf numFmtId="0" fontId="22"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Alignment="1">
      <alignment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5" xfId="0" applyFont="1" applyBorder="1" applyAlignment="1">
      <alignment horizontal="center" vertical="center" wrapText="1"/>
    </xf>
    <xf numFmtId="164" fontId="36" fillId="0" borderId="52" xfId="0" applyNumberFormat="1" applyFont="1" applyFill="1" applyBorder="1" applyAlignment="1">
      <alignment horizontal="center" vertical="center" wrapText="1"/>
    </xf>
    <xf numFmtId="164" fontId="36" fillId="0" borderId="34" xfId="0" applyNumberFormat="1" applyFont="1" applyFill="1" applyBorder="1" applyAlignment="1">
      <alignment horizontal="center" vertical="center" wrapText="1"/>
    </xf>
    <xf numFmtId="164" fontId="36" fillId="0" borderId="35" xfId="0" applyNumberFormat="1" applyFont="1" applyFill="1" applyBorder="1" applyAlignment="1">
      <alignment horizontal="center" vertical="center" wrapText="1"/>
    </xf>
    <xf numFmtId="0" fontId="38" fillId="0" borderId="54" xfId="0" applyFont="1" applyBorder="1" applyAlignment="1">
      <alignment horizontal="left" vertical="center" wrapText="1"/>
    </xf>
    <xf numFmtId="0" fontId="38" fillId="0" borderId="55" xfId="0" applyFont="1" applyBorder="1" applyAlignment="1">
      <alignment horizontal="left" vertical="center" wrapText="1"/>
    </xf>
    <xf numFmtId="0" fontId="38" fillId="0" borderId="53" xfId="0" applyFont="1" applyFill="1" applyBorder="1" applyAlignment="1">
      <alignment horizontal="left" vertical="center" wrapText="1"/>
    </xf>
    <xf numFmtId="0" fontId="38" fillId="0" borderId="54" xfId="0" applyFont="1" applyFill="1" applyBorder="1" applyAlignment="1">
      <alignment horizontal="left" vertical="center" wrapText="1"/>
    </xf>
    <xf numFmtId="0" fontId="23" fillId="0" borderId="32" xfId="0" applyFont="1" applyBorder="1" applyAlignment="1">
      <alignment horizontal="center" vertical="center" wrapText="1"/>
    </xf>
    <xf numFmtId="164" fontId="36" fillId="0" borderId="32" xfId="0" applyNumberFormat="1" applyFont="1" applyFill="1" applyBorder="1" applyAlignment="1">
      <alignment horizontal="center" vertical="center" wrapText="1"/>
    </xf>
    <xf numFmtId="164" fontId="36" fillId="0" borderId="33" xfId="0" applyNumberFormat="1" applyFont="1" applyFill="1" applyBorder="1" applyAlignment="1">
      <alignment horizontal="center" vertical="center" wrapText="1"/>
    </xf>
    <xf numFmtId="164" fontId="36" fillId="0" borderId="37" xfId="0" applyNumberFormat="1" applyFont="1" applyFill="1" applyBorder="1" applyAlignment="1">
      <alignment horizontal="center" vertical="center" wrapText="1"/>
    </xf>
    <xf numFmtId="0" fontId="23" fillId="0" borderId="50"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14" xfId="0" applyFont="1" applyBorder="1" applyAlignment="1">
      <alignment horizontal="center" vertical="center" wrapText="1"/>
    </xf>
    <xf numFmtId="164" fontId="36" fillId="0" borderId="50" xfId="0" applyNumberFormat="1" applyFont="1" applyFill="1" applyBorder="1" applyAlignment="1">
      <alignment horizontal="center" vertical="center" wrapText="1"/>
    </xf>
    <xf numFmtId="164" fontId="37" fillId="0" borderId="51" xfId="0" applyNumberFormat="1" applyFont="1" applyFill="1" applyBorder="1" applyAlignment="1">
      <alignment horizontal="center" vertical="center" wrapText="1"/>
    </xf>
    <xf numFmtId="164" fontId="37" fillId="0" borderId="14" xfId="0" applyNumberFormat="1"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38" fillId="0" borderId="53" xfId="0" applyFont="1" applyFill="1" applyBorder="1" applyAlignment="1">
      <alignment horizontal="left" vertical="top" wrapText="1"/>
    </xf>
    <xf numFmtId="0" fontId="38" fillId="0" borderId="54" xfId="0" applyFont="1" applyFill="1" applyBorder="1" applyAlignment="1">
      <alignment horizontal="left" vertical="top" wrapText="1"/>
    </xf>
    <xf numFmtId="0" fontId="38" fillId="0" borderId="55" xfId="0" applyFont="1" applyFill="1" applyBorder="1" applyAlignment="1">
      <alignment horizontal="left" vertical="top" wrapText="1"/>
    </xf>
    <xf numFmtId="0" fontId="38" fillId="0" borderId="34" xfId="0" applyFont="1" applyFill="1" applyBorder="1" applyAlignment="1">
      <alignment horizontal="left" vertical="top"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38" fillId="0" borderId="35" xfId="0" applyFont="1" applyFill="1" applyBorder="1" applyAlignment="1">
      <alignment horizontal="left" vertical="top" wrapText="1"/>
    </xf>
    <xf numFmtId="0" fontId="34" fillId="12" borderId="10" xfId="0" applyFont="1" applyFill="1" applyBorder="1" applyAlignment="1">
      <alignment horizontal="center" vertical="center" wrapText="1"/>
    </xf>
    <xf numFmtId="0" fontId="34" fillId="12" borderId="36" xfId="0" applyFont="1" applyFill="1" applyBorder="1" applyAlignment="1">
      <alignment horizontal="center" vertical="center" wrapText="1"/>
    </xf>
    <xf numFmtId="0" fontId="34" fillId="12" borderId="104" xfId="0" applyFont="1" applyFill="1" applyBorder="1" applyAlignment="1">
      <alignment horizontal="center" vertical="center" wrapText="1"/>
    </xf>
    <xf numFmtId="0" fontId="34" fillId="12" borderId="106" xfId="0" applyFont="1" applyFill="1" applyBorder="1" applyAlignment="1">
      <alignment horizontal="center" vertical="center" wrapText="1"/>
    </xf>
    <xf numFmtId="0" fontId="18" fillId="0" borderId="23" xfId="0" applyFont="1" applyFill="1" applyBorder="1" applyAlignment="1">
      <alignment horizontal="center" vertical="center"/>
    </xf>
    <xf numFmtId="0" fontId="3" fillId="0" borderId="24" xfId="0" applyFont="1" applyBorder="1" applyAlignment="1">
      <alignment horizontal="center" vertical="center"/>
    </xf>
    <xf numFmtId="0" fontId="11" fillId="5" borderId="11" xfId="0" applyFont="1" applyFill="1" applyBorder="1" applyAlignment="1">
      <alignment vertical="center"/>
    </xf>
    <xf numFmtId="0" fontId="3" fillId="0" borderId="12" xfId="0" applyFont="1" applyBorder="1" applyAlignment="1">
      <alignment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34" fillId="12" borderId="103" xfId="0" applyFont="1" applyFill="1" applyBorder="1" applyAlignment="1">
      <alignment horizontal="center" vertical="center" wrapText="1"/>
    </xf>
    <xf numFmtId="0" fontId="17" fillId="12" borderId="105" xfId="0" applyFont="1" applyFill="1" applyBorder="1" applyAlignment="1">
      <alignment horizontal="center" vertical="center" wrapText="1"/>
    </xf>
    <xf numFmtId="0" fontId="17" fillId="12" borderId="36" xfId="0"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164" fontId="18" fillId="0" borderId="12" xfId="0" applyNumberFormat="1" applyFont="1" applyFill="1" applyBorder="1" applyAlignment="1">
      <alignment horizontal="center" vertical="center"/>
    </xf>
    <xf numFmtId="164" fontId="18" fillId="0" borderId="13" xfId="0" applyNumberFormat="1" applyFont="1" applyFill="1" applyBorder="1" applyAlignment="1">
      <alignment horizontal="center" vertical="center"/>
    </xf>
    <xf numFmtId="0" fontId="35" fillId="0" borderId="10"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4" xfId="0" applyFont="1" applyBorder="1" applyAlignment="1">
      <alignment horizontal="center" vertical="center" wrapText="1"/>
    </xf>
    <xf numFmtId="164" fontId="35" fillId="0" borderId="10" xfId="0" applyNumberFormat="1" applyFont="1" applyBorder="1" applyAlignment="1">
      <alignment horizontal="center" vertical="center" wrapText="1"/>
    </xf>
    <xf numFmtId="164" fontId="35" fillId="0" borderId="32" xfId="0" applyNumberFormat="1" applyFont="1" applyBorder="1" applyAlignment="1">
      <alignment horizontal="center" vertical="center" wrapText="1"/>
    </xf>
    <xf numFmtId="164" fontId="35" fillId="0" borderId="36" xfId="0" applyNumberFormat="1" applyFont="1" applyBorder="1" applyAlignment="1">
      <alignment horizontal="center" vertical="center" wrapText="1"/>
    </xf>
    <xf numFmtId="164" fontId="35" fillId="0" borderId="14" xfId="0" applyNumberFormat="1" applyFont="1" applyFill="1" applyBorder="1" applyAlignment="1">
      <alignment horizontal="center" vertical="center" wrapText="1"/>
    </xf>
    <xf numFmtId="164" fontId="35" fillId="0" borderId="32" xfId="0" applyNumberFormat="1" applyFont="1" applyFill="1" applyBorder="1" applyAlignment="1">
      <alignment horizontal="center" vertical="center" wrapText="1"/>
    </xf>
    <xf numFmtId="164" fontId="35" fillId="0" borderId="36" xfId="0" applyNumberFormat="1" applyFont="1" applyFill="1" applyBorder="1" applyAlignment="1">
      <alignment horizontal="center" vertical="center" wrapText="1"/>
    </xf>
    <xf numFmtId="0" fontId="23" fillId="0" borderId="36" xfId="0" applyFont="1" applyBorder="1" applyAlignment="1">
      <alignment horizontal="center" vertical="center" wrapText="1"/>
    </xf>
    <xf numFmtId="164" fontId="35" fillId="0" borderId="14" xfId="0" applyNumberFormat="1" applyFont="1" applyBorder="1" applyAlignment="1">
      <alignment horizontal="center" vertical="center" wrapText="1"/>
    </xf>
    <xf numFmtId="164" fontId="36" fillId="0" borderId="14" xfId="0" applyNumberFormat="1" applyFont="1" applyFill="1" applyBorder="1" applyAlignment="1">
      <alignment horizontal="center" vertical="center" wrapText="1"/>
    </xf>
    <xf numFmtId="164" fontId="36" fillId="0" borderId="38" xfId="0" applyNumberFormat="1" applyFont="1" applyFill="1" applyBorder="1" applyAlignment="1">
      <alignment horizontal="center" vertical="center" wrapText="1"/>
    </xf>
    <xf numFmtId="164" fontId="36" fillId="0" borderId="36" xfId="0" applyNumberFormat="1" applyFont="1" applyFill="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3" fillId="0" borderId="0" xfId="0" applyFont="1" applyBorder="1" applyAlignment="1">
      <alignment horizontal="center"/>
    </xf>
    <xf numFmtId="0" fontId="34" fillId="12" borderId="114" xfId="0" applyFont="1" applyFill="1" applyBorder="1" applyAlignment="1">
      <alignment horizontal="center" vertical="center" wrapText="1"/>
    </xf>
    <xf numFmtId="0" fontId="34" fillId="12" borderId="115"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5" xfId="0" applyFont="1" applyBorder="1" applyAlignment="1">
      <alignment horizontal="center" vertical="center" wrapText="1"/>
    </xf>
    <xf numFmtId="0" fontId="10" fillId="0" borderId="18" xfId="0" applyFont="1" applyFill="1" applyBorder="1" applyAlignment="1">
      <alignment horizontal="center" vertical="center" wrapText="1"/>
    </xf>
    <xf numFmtId="0" fontId="23" fillId="0" borderId="10" xfId="0" applyFont="1" applyBorder="1" applyAlignment="1">
      <alignment horizontal="center" vertical="center" wrapText="1"/>
    </xf>
    <xf numFmtId="0" fontId="34" fillId="12" borderId="47" xfId="0" applyFont="1" applyFill="1" applyBorder="1" applyAlignment="1">
      <alignment horizontal="center" vertical="center" wrapText="1"/>
    </xf>
    <xf numFmtId="0" fontId="24" fillId="12" borderId="49" xfId="0" applyFont="1" applyFill="1" applyBorder="1" applyAlignment="1">
      <alignment vertical="center"/>
    </xf>
    <xf numFmtId="0" fontId="34" fillId="12" borderId="121" xfId="0" applyFont="1" applyFill="1" applyBorder="1" applyAlignment="1">
      <alignment horizontal="center" vertical="center" wrapText="1"/>
    </xf>
    <xf numFmtId="0" fontId="34" fillId="12" borderId="122"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13"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112"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11" xfId="0" applyFont="1" applyFill="1" applyBorder="1" applyAlignment="1">
      <alignment horizontal="center" vertical="center" wrapText="1"/>
    </xf>
    <xf numFmtId="0" fontId="2" fillId="6" borderId="119" xfId="0" applyFont="1" applyFill="1" applyBorder="1" applyAlignment="1">
      <alignment horizontal="center" vertical="center" wrapText="1"/>
    </xf>
    <xf numFmtId="0" fontId="2" fillId="6" borderId="120" xfId="0" applyFont="1" applyFill="1" applyBorder="1" applyAlignment="1">
      <alignment horizontal="center" vertical="center" wrapText="1"/>
    </xf>
    <xf numFmtId="0" fontId="2" fillId="6" borderId="118" xfId="0" applyFont="1" applyFill="1" applyBorder="1" applyAlignment="1">
      <alignment horizontal="center" vertical="center" wrapText="1"/>
    </xf>
    <xf numFmtId="0" fontId="2" fillId="6" borderId="110" xfId="0" applyFont="1" applyFill="1" applyBorder="1" applyAlignment="1">
      <alignment horizontal="center" vertical="center" wrapText="1"/>
    </xf>
    <xf numFmtId="0" fontId="2" fillId="6" borderId="116" xfId="0" applyFont="1" applyFill="1" applyBorder="1" applyAlignment="1">
      <alignment horizontal="center" vertical="center" wrapText="1"/>
    </xf>
    <xf numFmtId="0" fontId="2" fillId="6" borderId="117" xfId="0" applyFont="1" applyFill="1" applyBorder="1" applyAlignment="1">
      <alignment horizontal="center" vertical="center" wrapText="1"/>
    </xf>
    <xf numFmtId="0" fontId="16"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14" xfId="0" applyBorder="1" applyAlignment="1">
      <alignment horizontal="center" vertical="center" wrapText="1"/>
    </xf>
    <xf numFmtId="0" fontId="16" fillId="0" borderId="69" xfId="0" applyFont="1" applyFill="1" applyBorder="1" applyAlignment="1">
      <alignment horizontal="center" vertical="center" wrapText="1"/>
    </xf>
    <xf numFmtId="0" fontId="0" fillId="0" borderId="77" xfId="0" applyBorder="1" applyAlignment="1">
      <alignment horizontal="center" vertical="center" wrapText="1"/>
    </xf>
    <xf numFmtId="0" fontId="16" fillId="0" borderId="98" xfId="0" applyFont="1" applyFill="1" applyBorder="1" applyAlignment="1">
      <alignment horizontal="center" vertical="center" wrapText="1"/>
    </xf>
    <xf numFmtId="0" fontId="0" fillId="0" borderId="99" xfId="0" applyBorder="1" applyAlignment="1">
      <alignment horizontal="center" vertical="center" wrapText="1"/>
    </xf>
    <xf numFmtId="0" fontId="0" fillId="0" borderId="63" xfId="0" applyBorder="1" applyAlignment="1">
      <alignment horizontal="center" vertical="center" wrapText="1"/>
    </xf>
    <xf numFmtId="0" fontId="16" fillId="3" borderId="34" xfId="0" applyFont="1" applyFill="1" applyBorder="1" applyAlignment="1">
      <alignment horizontal="center" vertical="center" wrapText="1"/>
    </xf>
    <xf numFmtId="0" fontId="38" fillId="3" borderId="34" xfId="0" applyFont="1" applyFill="1" applyBorder="1" applyAlignment="1">
      <alignment horizontal="left" vertical="top" wrapText="1"/>
    </xf>
  </cellXfs>
  <cellStyles count="6">
    <cellStyle name="Hipervínculo" xfId="2" builtinId="8"/>
    <cellStyle name="Millares [0]" xfId="1" builtinId="6"/>
    <cellStyle name="Normal" xfId="0" builtinId="0"/>
    <cellStyle name="Normal 2" xfId="4"/>
    <cellStyle name="Normal 2 8 2" xfId="3"/>
    <cellStyle name="Porcentaje 2" xfId="5"/>
  </cellStyles>
  <dxfs count="35">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val="0"/>
        <i/>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EE0000"/>
      <color rgb="FFFF6600"/>
      <color rgb="FF8E0000"/>
      <color rgb="FFFF0000"/>
      <color rgb="FFFFDA8F"/>
      <color rgb="FFBEE395"/>
      <color rgb="FFCCFF66"/>
      <color rgb="FF5F5F5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77000">
                    <a:srgbClr val="FF0000"/>
                  </a:gs>
                  <a:gs pos="25000">
                    <a:srgbClr val="FFFF00"/>
                  </a:gs>
                  <a:gs pos="41588">
                    <a:srgbClr val="FFFF00"/>
                  </a:gs>
                  <a:gs pos="52208">
                    <a:srgbClr val="FF6600"/>
                  </a:gs>
                  <a:gs pos="62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5-A05E-4852-8A37-3F207BCBAF13}"/>
              </c:ext>
            </c:extLst>
          </c:dPt>
          <c:cat>
            <c:strRef>
              <c:f>Gráficas!$I$12</c:f>
              <c:strCache>
                <c:ptCount val="1"/>
                <c:pt idx="0">
                  <c:v>POLÍTICA GOBIERNO DIGITAL (ANTES GOBIERNO EN LÍNEA)</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60918144"/>
        <c:axId val="16093632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GOBIERNO DIGITAL (ANTES GOBIERNO EN LÍNEA)</c:v>
                </c:pt>
              </c:strCache>
            </c:strRef>
          </c:xVal>
          <c:yVal>
            <c:numRef>
              <c:f>Gráficas!$K$12</c:f>
              <c:numCache>
                <c:formatCode>0.0</c:formatCode>
                <c:ptCount val="1"/>
                <c:pt idx="0">
                  <c:v>9.0383928571428562</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60918144"/>
        <c:axId val="160936320"/>
      </c:scatterChart>
      <c:catAx>
        <c:axId val="16091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0936320"/>
        <c:crosses val="autoZero"/>
        <c:auto val="1"/>
        <c:lblAlgn val="ctr"/>
        <c:lblOffset val="100"/>
        <c:noMultiLvlLbl val="0"/>
      </c:catAx>
      <c:valAx>
        <c:axId val="1609363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09181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00F6-4636-8C9E-7B8249542FF5}"/>
              </c:ext>
            </c:extLst>
          </c:dPt>
          <c:cat>
            <c:strRef>
              <c:f>Gráficas!$J$34:$J$37</c:f>
              <c:strCache>
                <c:ptCount val="4"/>
                <c:pt idx="0">
                  <c:v>TIC para Gobierno Abierto </c:v>
                </c:pt>
                <c:pt idx="1">
                  <c:v>TIC para Servicios </c:v>
                </c:pt>
                <c:pt idx="2">
                  <c:v>TIC para la gestión</c:v>
                </c:pt>
                <c:pt idx="3">
                  <c:v>Seguridad y privacidad de la información </c:v>
                </c:pt>
              </c:strCache>
            </c:strRef>
          </c:cat>
          <c:val>
            <c:numRef>
              <c:f>Gráficas!$K$34:$K$37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00F6-4636-8C9E-7B8249542FF5}"/>
            </c:ext>
          </c:extLst>
        </c:ser>
        <c:dLbls>
          <c:showLegendKey val="0"/>
          <c:showVal val="0"/>
          <c:showCatName val="0"/>
          <c:showSerName val="0"/>
          <c:showPercent val="0"/>
          <c:showBubbleSize val="0"/>
        </c:dLbls>
        <c:gapWidth val="150"/>
        <c:axId val="162686848"/>
        <c:axId val="1626883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00F6-4636-8C9E-7B8249542FF5}"/>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00F6-4636-8C9E-7B8249542FF5}"/>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00F6-4636-8C9E-7B8249542FF5}"/>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00F6-4636-8C9E-7B8249542FF5}"/>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TIC para Gobierno Abierto </c:v>
                </c:pt>
                <c:pt idx="1">
                  <c:v>TIC para Servicios </c:v>
                </c:pt>
                <c:pt idx="2">
                  <c:v>TIC para la gestión</c:v>
                </c:pt>
                <c:pt idx="3">
                  <c:v>Seguridad y privacidad de la información </c:v>
                </c:pt>
              </c:strCache>
            </c:strRef>
          </c:xVal>
          <c:yVal>
            <c:numRef>
              <c:f>Gráficas!$L$34:$L$37</c:f>
              <c:numCache>
                <c:formatCode>0.0</c:formatCode>
                <c:ptCount val="4"/>
                <c:pt idx="0">
                  <c:v>5.9333333333333336</c:v>
                </c:pt>
                <c:pt idx="1">
                  <c:v>17.5</c:v>
                </c:pt>
                <c:pt idx="2">
                  <c:v>11.720238095238095</c:v>
                </c:pt>
                <c:pt idx="3">
                  <c:v>1</c:v>
                </c:pt>
              </c:numCache>
            </c:numRef>
          </c:yVal>
          <c:smooth val="0"/>
          <c:extLst xmlns:c16r2="http://schemas.microsoft.com/office/drawing/2015/06/chart">
            <c:ext xmlns:c16="http://schemas.microsoft.com/office/drawing/2014/chart" uri="{C3380CC4-5D6E-409C-BE32-E72D297353CC}">
              <c16:uniqueId val="{00000008-00F6-4636-8C9E-7B8249542FF5}"/>
            </c:ext>
          </c:extLst>
        </c:ser>
        <c:dLbls>
          <c:showLegendKey val="0"/>
          <c:showVal val="0"/>
          <c:showCatName val="0"/>
          <c:showSerName val="0"/>
          <c:showPercent val="0"/>
          <c:showBubbleSize val="0"/>
        </c:dLbls>
        <c:axId val="162686848"/>
        <c:axId val="162688384"/>
      </c:scatterChart>
      <c:catAx>
        <c:axId val="16268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688384"/>
        <c:crosses val="autoZero"/>
        <c:auto val="1"/>
        <c:lblAlgn val="ctr"/>
        <c:lblOffset val="100"/>
        <c:noMultiLvlLbl val="0"/>
      </c:catAx>
      <c:valAx>
        <c:axId val="162688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6868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32E9-4F0F-A8DB-03865003557C}"/>
              </c:ext>
            </c:extLst>
          </c:dPt>
          <c:cat>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cat>
          <c:val>
            <c:numRef>
              <c:f>Gráficas!$J$57:$J$60</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32E9-4F0F-A8DB-03865003557C}"/>
            </c:ext>
          </c:extLst>
        </c:ser>
        <c:dLbls>
          <c:showLegendKey val="0"/>
          <c:showVal val="0"/>
          <c:showCatName val="0"/>
          <c:showSerName val="0"/>
          <c:showPercent val="0"/>
          <c:showBubbleSize val="0"/>
        </c:dLbls>
        <c:gapWidth val="150"/>
        <c:axId val="163275904"/>
        <c:axId val="16327744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32E9-4F0F-A8DB-0386500355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2E9-4F0F-A8DB-0386500355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2E9-4F0F-A8DB-0386500355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32E9-4F0F-A8DB-0386500355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xVal>
          <c:yVal>
            <c:numRef>
              <c:f>Gráficas!$K$57:$K$60</c:f>
              <c:numCache>
                <c:formatCode>0.0</c:formatCode>
                <c:ptCount val="4"/>
                <c:pt idx="0">
                  <c:v>30.6</c:v>
                </c:pt>
                <c:pt idx="1">
                  <c:v>1</c:v>
                </c:pt>
                <c:pt idx="2">
                  <c:v>1</c:v>
                </c:pt>
                <c:pt idx="3">
                  <c:v>1</c:v>
                </c:pt>
              </c:numCache>
            </c:numRef>
          </c:yVal>
          <c:smooth val="0"/>
          <c:extLst xmlns:c16r2="http://schemas.microsoft.com/office/drawing/2015/06/chart">
            <c:ext xmlns:c16="http://schemas.microsoft.com/office/drawing/2014/chart" uri="{C3380CC4-5D6E-409C-BE32-E72D297353CC}">
              <c16:uniqueId val="{00000008-32E9-4F0F-A8DB-03865003557C}"/>
            </c:ext>
          </c:extLst>
        </c:ser>
        <c:dLbls>
          <c:showLegendKey val="0"/>
          <c:showVal val="0"/>
          <c:showCatName val="0"/>
          <c:showSerName val="0"/>
          <c:showPercent val="0"/>
          <c:showBubbleSize val="0"/>
        </c:dLbls>
        <c:axId val="163275904"/>
        <c:axId val="163277440"/>
      </c:scatterChart>
      <c:catAx>
        <c:axId val="16327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3277440"/>
        <c:crosses val="autoZero"/>
        <c:auto val="1"/>
        <c:lblAlgn val="ctr"/>
        <c:lblOffset val="100"/>
        <c:noMultiLvlLbl val="0"/>
      </c:catAx>
      <c:valAx>
        <c:axId val="16327744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32759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D64F-4C03-94FF-46E9167CF12F}"/>
              </c:ext>
            </c:extLst>
          </c:dPt>
          <c:cat>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cat>
          <c:val>
            <c:numRef>
              <c:f>Gráficas!$L$81:$L$84</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D64F-4C03-94FF-46E9167CF12F}"/>
            </c:ext>
          </c:extLst>
        </c:ser>
        <c:dLbls>
          <c:showLegendKey val="0"/>
          <c:showVal val="0"/>
          <c:showCatName val="0"/>
          <c:showSerName val="0"/>
          <c:showPercent val="0"/>
          <c:showBubbleSize val="0"/>
        </c:dLbls>
        <c:gapWidth val="150"/>
        <c:axId val="163398016"/>
        <c:axId val="163399552"/>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D64F-4C03-94FF-46E9167CF12F}"/>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64F-4C03-94FF-46E9167CF12F}"/>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64F-4C03-94FF-46E9167CF12F}"/>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D64F-4C03-94FF-46E9167CF12F}"/>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xVal>
          <c:yVal>
            <c:numRef>
              <c:f>Gráficas!$M$81:$M$84</c:f>
              <c:numCache>
                <c:formatCode>0.0</c:formatCode>
                <c:ptCount val="4"/>
                <c:pt idx="0">
                  <c:v>1</c:v>
                </c:pt>
                <c:pt idx="1">
                  <c:v>100</c:v>
                </c:pt>
                <c:pt idx="2" formatCode="General">
                  <c:v>1</c:v>
                </c:pt>
                <c:pt idx="3">
                  <c:v>1</c:v>
                </c:pt>
              </c:numCache>
            </c:numRef>
          </c:yVal>
          <c:smooth val="0"/>
          <c:extLst xmlns:c16r2="http://schemas.microsoft.com/office/drawing/2015/06/chart">
            <c:ext xmlns:c16="http://schemas.microsoft.com/office/drawing/2014/chart" uri="{C3380CC4-5D6E-409C-BE32-E72D297353CC}">
              <c16:uniqueId val="{00000008-D64F-4C03-94FF-46E9167CF12F}"/>
            </c:ext>
          </c:extLst>
        </c:ser>
        <c:dLbls>
          <c:showLegendKey val="0"/>
          <c:showVal val="0"/>
          <c:showCatName val="0"/>
          <c:showSerName val="0"/>
          <c:showPercent val="0"/>
          <c:showBubbleSize val="0"/>
        </c:dLbls>
        <c:axId val="163398016"/>
        <c:axId val="163399552"/>
      </c:scatterChart>
      <c:catAx>
        <c:axId val="16339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3399552"/>
        <c:crosses val="autoZero"/>
        <c:auto val="1"/>
        <c:lblAlgn val="ctr"/>
        <c:lblOffset val="100"/>
        <c:noMultiLvlLbl val="0"/>
      </c:catAx>
      <c:valAx>
        <c:axId val="163399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33980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7F49-4718-BC6D-7DD75064FE98}"/>
              </c:ext>
            </c:extLst>
          </c:dPt>
          <c:cat>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cat>
          <c:val>
            <c:numRef>
              <c:f>Gráficas!$L$107:$L$114</c:f>
              <c:numCache>
                <c:formatCode>General</c:formatCode>
                <c:ptCount val="8"/>
                <c:pt idx="0">
                  <c:v>100</c:v>
                </c:pt>
                <c:pt idx="1">
                  <c:v>100</c:v>
                </c:pt>
                <c:pt idx="2">
                  <c:v>100</c:v>
                </c:pt>
                <c:pt idx="3">
                  <c:v>100</c:v>
                </c:pt>
                <c:pt idx="4">
                  <c:v>100</c:v>
                </c:pt>
                <c:pt idx="5">
                  <c:v>100</c:v>
                </c:pt>
                <c:pt idx="6">
                  <c:v>100</c:v>
                </c:pt>
                <c:pt idx="7">
                  <c:v>100</c:v>
                </c:pt>
              </c:numCache>
            </c:numRef>
          </c:val>
          <c:extLst xmlns:c16r2="http://schemas.microsoft.com/office/drawing/2015/06/chart">
            <c:ext xmlns:c16="http://schemas.microsoft.com/office/drawing/2014/chart" uri="{C3380CC4-5D6E-409C-BE32-E72D297353CC}">
              <c16:uniqueId val="{00000002-7F49-4718-BC6D-7DD75064FE98}"/>
            </c:ext>
          </c:extLst>
        </c:ser>
        <c:dLbls>
          <c:showLegendKey val="0"/>
          <c:showVal val="0"/>
          <c:showCatName val="0"/>
          <c:showSerName val="0"/>
          <c:showPercent val="0"/>
          <c:showBubbleSize val="0"/>
        </c:dLbls>
        <c:gapWidth val="150"/>
        <c:axId val="163442048"/>
        <c:axId val="163452032"/>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15875">
                <a:solidFill>
                  <a:schemeClr val="tx1"/>
                </a:solidFill>
              </a:ln>
              <a:effectLst/>
            </c:spPr>
          </c:marker>
          <c:dPt>
            <c:idx val="0"/>
            <c:marker>
              <c:spPr>
                <a:solidFill>
                  <a:schemeClr val="tx1"/>
                </a:solidFill>
                <a:ln w="158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7F49-4718-BC6D-7DD75064FE98}"/>
              </c:ext>
            </c:extLst>
          </c:dPt>
          <c:dPt>
            <c:idx val="1"/>
            <c:marker>
              <c:spPr>
                <a:solidFill>
                  <a:schemeClr val="tx1"/>
                </a:solidFill>
                <a:ln w="158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F49-4718-BC6D-7DD75064FE98}"/>
              </c:ext>
            </c:extLst>
          </c:dPt>
          <c:dPt>
            <c:idx val="2"/>
            <c:marker>
              <c:spPr>
                <a:solidFill>
                  <a:schemeClr val="tx1"/>
                </a:solidFill>
                <a:ln w="158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F49-4718-BC6D-7DD75064FE98}"/>
              </c:ext>
            </c:extLst>
          </c:dPt>
          <c:dPt>
            <c:idx val="3"/>
            <c:marker>
              <c:spPr>
                <a:solidFill>
                  <a:schemeClr val="tx1"/>
                </a:solidFill>
                <a:ln w="158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7F49-4718-BC6D-7DD75064FE98}"/>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xVal>
          <c:yVal>
            <c:numRef>
              <c:f>Gráficas!$M$107:$M$114</c:f>
              <c:numCache>
                <c:formatCode>General</c:formatCode>
                <c:ptCount val="8"/>
                <c:pt idx="0">
                  <c:v>1</c:v>
                </c:pt>
                <c:pt idx="1">
                  <c:v>20.75</c:v>
                </c:pt>
                <c:pt idx="2" formatCode="0.0">
                  <c:v>1</c:v>
                </c:pt>
                <c:pt idx="3" formatCode="0.0">
                  <c:v>0.83333333333333337</c:v>
                </c:pt>
                <c:pt idx="4" formatCode="0.0">
                  <c:v>20.666666666666668</c:v>
                </c:pt>
                <c:pt idx="5" formatCode="0.0">
                  <c:v>0</c:v>
                </c:pt>
                <c:pt idx="6" formatCode="0.0">
                  <c:v>20.666666666666668</c:v>
                </c:pt>
                <c:pt idx="7" formatCode="0.0">
                  <c:v>14.166666666666666</c:v>
                </c:pt>
              </c:numCache>
            </c:numRef>
          </c:yVal>
          <c:smooth val="0"/>
          <c:extLst xmlns:c16r2="http://schemas.microsoft.com/office/drawing/2015/06/chart">
            <c:ext xmlns:c16="http://schemas.microsoft.com/office/drawing/2014/chart" uri="{C3380CC4-5D6E-409C-BE32-E72D297353CC}">
              <c16:uniqueId val="{00000008-7F49-4718-BC6D-7DD75064FE98}"/>
            </c:ext>
          </c:extLst>
        </c:ser>
        <c:dLbls>
          <c:showLegendKey val="0"/>
          <c:showVal val="0"/>
          <c:showCatName val="0"/>
          <c:showSerName val="0"/>
          <c:showPercent val="0"/>
          <c:showBubbleSize val="0"/>
        </c:dLbls>
        <c:axId val="163442048"/>
        <c:axId val="163452032"/>
      </c:scatterChart>
      <c:catAx>
        <c:axId val="16344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3452032"/>
        <c:crosses val="autoZero"/>
        <c:auto val="1"/>
        <c:lblAlgn val="ctr"/>
        <c:lblOffset val="100"/>
        <c:noMultiLvlLbl val="0"/>
      </c:catAx>
      <c:valAx>
        <c:axId val="1634520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34420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EC4B-4850-B864-30347138155E}"/>
              </c:ext>
            </c:extLst>
          </c:dPt>
          <c:cat>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cat>
          <c:val>
            <c:numRef>
              <c:f>Gráficas!$L$134:$L$137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EC4B-4850-B864-30347138155E}"/>
            </c:ext>
          </c:extLst>
        </c:ser>
        <c:dLbls>
          <c:showLegendKey val="0"/>
          <c:showVal val="0"/>
          <c:showCatName val="0"/>
          <c:showSerName val="0"/>
          <c:showPercent val="0"/>
          <c:showBubbleSize val="0"/>
        </c:dLbls>
        <c:gapWidth val="150"/>
        <c:axId val="163498624"/>
        <c:axId val="16350041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EC4B-4850-B864-30347138155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EC4B-4850-B864-30347138155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EC4B-4850-B864-30347138155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EC4B-4850-B864-30347138155E}"/>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xVal>
          <c:yVal>
            <c:numRef>
              <c:f>Gráficas!$M$134:$M$137</c:f>
              <c:numCache>
                <c:formatCode>0.0</c:formatCode>
                <c:ptCount val="4"/>
                <c:pt idx="0">
                  <c:v>1</c:v>
                </c:pt>
                <c:pt idx="1">
                  <c:v>1</c:v>
                </c:pt>
                <c:pt idx="2">
                  <c:v>1</c:v>
                </c:pt>
                <c:pt idx="3">
                  <c:v>1</c:v>
                </c:pt>
              </c:numCache>
            </c:numRef>
          </c:yVal>
          <c:smooth val="0"/>
          <c:extLst xmlns:c16r2="http://schemas.microsoft.com/office/drawing/2015/06/chart">
            <c:ext xmlns:c16="http://schemas.microsoft.com/office/drawing/2014/chart" uri="{C3380CC4-5D6E-409C-BE32-E72D297353CC}">
              <c16:uniqueId val="{00000008-EC4B-4850-B864-30347138155E}"/>
            </c:ext>
          </c:extLst>
        </c:ser>
        <c:dLbls>
          <c:showLegendKey val="0"/>
          <c:showVal val="0"/>
          <c:showCatName val="0"/>
          <c:showSerName val="0"/>
          <c:showPercent val="0"/>
          <c:showBubbleSize val="0"/>
        </c:dLbls>
        <c:axId val="163498624"/>
        <c:axId val="163500416"/>
      </c:scatterChart>
      <c:catAx>
        <c:axId val="16349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3500416"/>
        <c:crosses val="autoZero"/>
        <c:auto val="1"/>
        <c:lblAlgn val="ctr"/>
        <c:lblOffset val="100"/>
        <c:noMultiLvlLbl val="0"/>
      </c:catAx>
      <c:valAx>
        <c:axId val="1635004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34986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2.png"/><Relationship Id="rId7" Type="http://schemas.openxmlformats.org/officeDocument/2006/relationships/chart" Target="../charts/chart4.xml"/><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chart" Target="../charts/chart2.xml"/><Relationship Id="rId10" Type="http://schemas.openxmlformats.org/officeDocument/2006/relationships/image" Target="../media/image1.png"/><Relationship Id="rId4" Type="http://schemas.openxmlformats.org/officeDocument/2006/relationships/image" Target="../media/image3.svg"/><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116417</xdr:rowOff>
    </xdr:from>
    <xdr:to>
      <xdr:col>12</xdr:col>
      <xdr:colOff>277000</xdr:colOff>
      <xdr:row>1</xdr:row>
      <xdr:rowOff>1073516</xdr:rowOff>
    </xdr:to>
    <xdr:pic>
      <xdr:nvPicPr>
        <xdr:cNvPr id="3" name="Imagen 2">
          <a:extLst>
            <a:ext uri="{FF2B5EF4-FFF2-40B4-BE49-F238E27FC236}">
              <a16:creationId xmlns="" xmlns:a16="http://schemas.microsoft.com/office/drawing/2014/main" id="{7702D35E-6078-43DE-BA28-E8261F471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631031</xdr:colOff>
      <xdr:row>1</xdr:row>
      <xdr:rowOff>95250</xdr:rowOff>
    </xdr:from>
    <xdr:to>
      <xdr:col>14</xdr:col>
      <xdr:colOff>19031</xdr:colOff>
      <xdr:row>1</xdr:row>
      <xdr:rowOff>1052349</xdr:rowOff>
    </xdr:to>
    <xdr:pic>
      <xdr:nvPicPr>
        <xdr:cNvPr id="5" name="Imagen 4">
          <a:extLst>
            <a:ext uri="{FF2B5EF4-FFF2-40B4-BE49-F238E27FC236}">
              <a16:creationId xmlns="" xmlns:a16="http://schemas.microsoft.com/office/drawing/2014/main" id="{7852E91A-4325-45F3-ACEC-F3F6DABAEC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93531" y="20240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14288</xdr:colOff>
      <xdr:row>9</xdr:row>
      <xdr:rowOff>4143375</xdr:rowOff>
    </xdr:from>
    <xdr:to>
      <xdr:col>12</xdr:col>
      <xdr:colOff>138535</xdr:colOff>
      <xdr:row>10</xdr:row>
      <xdr:rowOff>22775</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21699538" y="6175375"/>
          <a:ext cx="1044999" cy="1070525"/>
        </a:xfrm>
        <a:prstGeom prst="rect">
          <a:avLst/>
        </a:prstGeom>
      </xdr:spPr>
    </xdr:pic>
    <xdr:clientData/>
  </xdr:twoCellAnchor>
  <xdr:twoCellAnchor editAs="oneCell">
    <xdr:from>
      <xdr:col>10</xdr:col>
      <xdr:colOff>34925</xdr:colOff>
      <xdr:row>11</xdr:row>
      <xdr:rowOff>1365250</xdr:rowOff>
    </xdr:from>
    <xdr:to>
      <xdr:col>12</xdr:col>
      <xdr:colOff>239985</xdr:colOff>
      <xdr:row>11</xdr:row>
      <xdr:rowOff>2415721</xdr:rowOff>
    </xdr:to>
    <xdr:pic>
      <xdr:nvPicPr>
        <xdr:cNvPr id="4" name="Gráfico 3" descr="Gráfico de barras">
          <a:hlinkClick xmlns:r="http://schemas.openxmlformats.org/officeDocument/2006/relationships" r:id="rId4"/>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22132925" y="11779250"/>
          <a:ext cx="1125812" cy="1050471"/>
        </a:xfrm>
        <a:prstGeom prst="rect">
          <a:avLst/>
        </a:prstGeom>
      </xdr:spPr>
    </xdr:pic>
    <xdr:clientData/>
  </xdr:twoCellAnchor>
  <xdr:twoCellAnchor editAs="oneCell">
    <xdr:from>
      <xdr:col>6</xdr:col>
      <xdr:colOff>1059656</xdr:colOff>
      <xdr:row>1</xdr:row>
      <xdr:rowOff>47625</xdr:rowOff>
    </xdr:from>
    <xdr:to>
      <xdr:col>6</xdr:col>
      <xdr:colOff>5019656</xdr:colOff>
      <xdr:row>1</xdr:row>
      <xdr:rowOff>1004724</xdr:rowOff>
    </xdr:to>
    <xdr:pic>
      <xdr:nvPicPr>
        <xdr:cNvPr id="6" name="Imagen 5">
          <a:extLst>
            <a:ext uri="{FF2B5EF4-FFF2-40B4-BE49-F238E27FC236}">
              <a16:creationId xmlns="" xmlns:a16="http://schemas.microsoft.com/office/drawing/2014/main" id="{E1AA93FF-1062-4BA6-BF37-993DED0A0E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24750" y="11906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155</xdr:row>
      <xdr:rowOff>35719</xdr:rowOff>
    </xdr:from>
    <xdr:to>
      <xdr:col>11</xdr:col>
      <xdr:colOff>438150</xdr:colOff>
      <xdr:row>160</xdr:row>
      <xdr:rowOff>57151</xdr:rowOff>
    </xdr:to>
    <xdr:pic>
      <xdr:nvPicPr>
        <xdr:cNvPr id="6" name="Gráfico 5" descr="Lista de comprobación">
          <a:hlinkClick xmlns:r="http://schemas.openxmlformats.org/officeDocument/2006/relationships" r:id="rId2"/>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392906</xdr:colOff>
      <xdr:row>30</xdr:row>
      <xdr:rowOff>11907</xdr:rowOff>
    </xdr:from>
    <xdr:to>
      <xdr:col>16</xdr:col>
      <xdr:colOff>374906</xdr:colOff>
      <xdr:row>48</xdr:row>
      <xdr:rowOff>37221</xdr:rowOff>
    </xdr:to>
    <xdr:graphicFrame macro="">
      <xdr:nvGraphicFramePr>
        <xdr:cNvPr id="7" name="Gráfico 6">
          <a:extLst>
            <a:ext uri="{FF2B5EF4-FFF2-40B4-BE49-F238E27FC236}">
              <a16:creationId xmlns=""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702469</xdr:colOff>
      <xdr:row>54</xdr:row>
      <xdr:rowOff>59531</xdr:rowOff>
    </xdr:from>
    <xdr:to>
      <xdr:col>16</xdr:col>
      <xdr:colOff>714375</xdr:colOff>
      <xdr:row>72</xdr:row>
      <xdr:rowOff>84845</xdr:rowOff>
    </xdr:to>
    <xdr:graphicFrame macro="">
      <xdr:nvGraphicFramePr>
        <xdr:cNvPr id="8" name="Gráfico 7">
          <a:extLst>
            <a:ext uri="{FF2B5EF4-FFF2-40B4-BE49-F238E27FC236}">
              <a16:creationId xmlns=""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95249</xdr:colOff>
      <xdr:row>78</xdr:row>
      <xdr:rowOff>59530</xdr:rowOff>
    </xdr:from>
    <xdr:to>
      <xdr:col>17</xdr:col>
      <xdr:colOff>345280</xdr:colOff>
      <xdr:row>99</xdr:row>
      <xdr:rowOff>11906</xdr:rowOff>
    </xdr:to>
    <xdr:graphicFrame macro="">
      <xdr:nvGraphicFramePr>
        <xdr:cNvPr id="9" name="Gráfico 8">
          <a:extLst>
            <a:ext uri="{FF2B5EF4-FFF2-40B4-BE49-F238E27FC236}">
              <a16:creationId xmlns=""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571500</xdr:colOff>
      <xdr:row>103</xdr:row>
      <xdr:rowOff>107155</xdr:rowOff>
    </xdr:from>
    <xdr:to>
      <xdr:col>18</xdr:col>
      <xdr:colOff>95250</xdr:colOff>
      <xdr:row>124</xdr:row>
      <xdr:rowOff>107156</xdr:rowOff>
    </xdr:to>
    <xdr:graphicFrame macro="">
      <xdr:nvGraphicFramePr>
        <xdr:cNvPr id="10" name="Gráfico 9">
          <a:extLst>
            <a:ext uri="{FF2B5EF4-FFF2-40B4-BE49-F238E27FC236}">
              <a16:creationId xmlns=""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xdr:colOff>
      <xdr:row>130</xdr:row>
      <xdr:rowOff>142873</xdr:rowOff>
    </xdr:from>
    <xdr:to>
      <xdr:col>18</xdr:col>
      <xdr:colOff>250033</xdr:colOff>
      <xdr:row>152</xdr:row>
      <xdr:rowOff>95249</xdr:rowOff>
    </xdr:to>
    <xdr:graphicFrame macro="">
      <xdr:nvGraphicFramePr>
        <xdr:cNvPr id="11" name="Gráfico 10">
          <a:extLst>
            <a:ext uri="{FF2B5EF4-FFF2-40B4-BE49-F238E27FC236}">
              <a16:creationId xmlns=""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654843</xdr:colOff>
      <xdr:row>1</xdr:row>
      <xdr:rowOff>107157</xdr:rowOff>
    </xdr:from>
    <xdr:to>
      <xdr:col>14</xdr:col>
      <xdr:colOff>42843</xdr:colOff>
      <xdr:row>1</xdr:row>
      <xdr:rowOff>1064256</xdr:rowOff>
    </xdr:to>
    <xdr:pic>
      <xdr:nvPicPr>
        <xdr:cNvPr id="13" name="Imagen 12">
          <a:extLst>
            <a:ext uri="{FF2B5EF4-FFF2-40B4-BE49-F238E27FC236}">
              <a16:creationId xmlns="" xmlns:a16="http://schemas.microsoft.com/office/drawing/2014/main" id="{0E0C7D9F-F8AE-4744-9D80-79A01307FB2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381624" y="23812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1353553</xdr:colOff>
      <xdr:row>86</xdr:row>
      <xdr:rowOff>70184</xdr:rowOff>
    </xdr:from>
    <xdr:to>
      <xdr:col>4</xdr:col>
      <xdr:colOff>2267953</xdr:colOff>
      <xdr:row>91</xdr:row>
      <xdr:rowOff>38702</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4652211" y="110530105"/>
          <a:ext cx="914400" cy="921018"/>
        </a:xfrm>
        <a:prstGeom prst="rect">
          <a:avLst/>
        </a:prstGeom>
      </xdr:spPr>
    </xdr:pic>
    <xdr:clientData/>
  </xdr:twoCellAnchor>
  <xdr:twoCellAnchor editAs="oneCell">
    <xdr:from>
      <xdr:col>6</xdr:col>
      <xdr:colOff>1273968</xdr:colOff>
      <xdr:row>1</xdr:row>
      <xdr:rowOff>83344</xdr:rowOff>
    </xdr:from>
    <xdr:to>
      <xdr:col>8</xdr:col>
      <xdr:colOff>1864500</xdr:colOff>
      <xdr:row>1</xdr:row>
      <xdr:rowOff>1040443</xdr:rowOff>
    </xdr:to>
    <xdr:pic>
      <xdr:nvPicPr>
        <xdr:cNvPr id="5" name="Imagen 4">
          <a:extLst>
            <a:ext uri="{FF2B5EF4-FFF2-40B4-BE49-F238E27FC236}">
              <a16:creationId xmlns="" xmlns:a16="http://schemas.microsoft.com/office/drawing/2014/main" id="{A52FB604-1A8C-4CD3-BAD8-BFB20B2725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70156" y="20240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Paothito\Downloads\C:\Users\LinaMaria\Desktop\DAFP%25202017\DAFP_Modelo%25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zoomScalePageLayoutView="90" workbookViewId="0">
      <selection activeCell="C3" sqref="C3:Q3"/>
    </sheetView>
  </sheetViews>
  <sheetFormatPr baseColWidth="10" defaultColWidth="0" defaultRowHeight="15" zeroHeight="1" x14ac:dyDescent="0.25"/>
  <cols>
    <col min="1" max="1" width="1.140625" style="239" customWidth="1"/>
    <col min="2" max="2" width="0.85546875" style="239" customWidth="1"/>
    <col min="3" max="17" width="11.42578125" style="239" customWidth="1"/>
    <col min="18" max="19" width="1.42578125" style="239" customWidth="1"/>
    <col min="20" max="16384" width="11.42578125" style="239" hidden="1"/>
  </cols>
  <sheetData>
    <row r="1" spans="2:18" ht="7.5" customHeight="1" thickBot="1" x14ac:dyDescent="0.3"/>
    <row r="2" spans="2:18" ht="93" customHeight="1" x14ac:dyDescent="0.25">
      <c r="B2" s="236"/>
      <c r="C2" s="237"/>
      <c r="D2" s="237"/>
      <c r="E2" s="237"/>
      <c r="F2" s="237"/>
      <c r="G2" s="237"/>
      <c r="H2" s="237"/>
      <c r="I2" s="237"/>
      <c r="J2" s="237"/>
      <c r="K2" s="237"/>
      <c r="L2" s="237"/>
      <c r="M2" s="237"/>
      <c r="N2" s="237"/>
      <c r="O2" s="237"/>
      <c r="P2" s="237"/>
      <c r="Q2" s="237"/>
      <c r="R2" s="238"/>
    </row>
    <row r="3" spans="2:18" ht="27.95" customHeight="1" x14ac:dyDescent="0.25">
      <c r="B3" s="240"/>
      <c r="C3" s="282" t="s">
        <v>35</v>
      </c>
      <c r="D3" s="282"/>
      <c r="E3" s="282"/>
      <c r="F3" s="282"/>
      <c r="G3" s="282"/>
      <c r="H3" s="282"/>
      <c r="I3" s="282"/>
      <c r="J3" s="282"/>
      <c r="K3" s="282"/>
      <c r="L3" s="282"/>
      <c r="M3" s="282"/>
      <c r="N3" s="282"/>
      <c r="O3" s="282"/>
      <c r="P3" s="282"/>
      <c r="Q3" s="282"/>
      <c r="R3" s="241"/>
    </row>
    <row r="4" spans="2:18" s="245" customFormat="1" ht="3.95" customHeight="1" x14ac:dyDescent="0.25">
      <c r="B4" s="242"/>
      <c r="C4" s="243"/>
      <c r="D4" s="243"/>
      <c r="E4" s="243"/>
      <c r="F4" s="243"/>
      <c r="G4" s="243"/>
      <c r="H4" s="243"/>
      <c r="I4" s="243"/>
      <c r="J4" s="243"/>
      <c r="K4" s="243"/>
      <c r="L4" s="243"/>
      <c r="M4" s="243"/>
      <c r="N4" s="243"/>
      <c r="O4" s="243"/>
      <c r="P4" s="243"/>
      <c r="Q4" s="243"/>
      <c r="R4" s="244"/>
    </row>
    <row r="5" spans="2:18" ht="27.95" customHeight="1" x14ac:dyDescent="0.25">
      <c r="B5" s="240"/>
      <c r="C5" s="282" t="s">
        <v>227</v>
      </c>
      <c r="D5" s="282"/>
      <c r="E5" s="282"/>
      <c r="F5" s="282"/>
      <c r="G5" s="282"/>
      <c r="H5" s="282"/>
      <c r="I5" s="282"/>
      <c r="J5" s="282"/>
      <c r="K5" s="282"/>
      <c r="L5" s="282"/>
      <c r="M5" s="282"/>
      <c r="N5" s="282"/>
      <c r="O5" s="282"/>
      <c r="P5" s="282"/>
      <c r="Q5" s="282"/>
      <c r="R5" s="241"/>
    </row>
    <row r="6" spans="2:18" x14ac:dyDescent="0.25">
      <c r="B6" s="240"/>
      <c r="C6" s="246"/>
      <c r="D6" s="246"/>
      <c r="E6" s="246"/>
      <c r="F6" s="246"/>
      <c r="G6" s="246"/>
      <c r="H6" s="246"/>
      <c r="I6" s="246"/>
      <c r="J6" s="246"/>
      <c r="K6" s="246"/>
      <c r="L6" s="246"/>
      <c r="M6" s="246"/>
      <c r="N6" s="246"/>
      <c r="O6" s="246"/>
      <c r="P6" s="246"/>
      <c r="Q6" s="246"/>
      <c r="R6" s="241"/>
    </row>
    <row r="7" spans="2:18" x14ac:dyDescent="0.25">
      <c r="B7" s="240"/>
      <c r="C7" s="246"/>
      <c r="D7" s="246"/>
      <c r="E7" s="246"/>
      <c r="F7" s="246"/>
      <c r="G7" s="246"/>
      <c r="H7" s="246"/>
      <c r="I7" s="246"/>
      <c r="J7" s="246"/>
      <c r="K7" s="246"/>
      <c r="L7" s="246"/>
      <c r="M7" s="246"/>
      <c r="N7" s="246"/>
      <c r="O7" s="246"/>
      <c r="P7" s="246"/>
      <c r="Q7" s="246"/>
      <c r="R7" s="241"/>
    </row>
    <row r="8" spans="2:18" ht="24.75" customHeight="1" x14ac:dyDescent="0.25">
      <c r="B8" s="240"/>
      <c r="D8" s="283" t="s">
        <v>7</v>
      </c>
      <c r="E8" s="283"/>
      <c r="F8" s="283"/>
      <c r="G8" s="283"/>
      <c r="H8" s="283"/>
      <c r="I8" s="283"/>
      <c r="J8" s="283"/>
      <c r="K8" s="283"/>
      <c r="L8" s="283"/>
      <c r="M8" s="283"/>
      <c r="N8" s="283"/>
      <c r="O8" s="283"/>
      <c r="P8" s="283"/>
      <c r="Q8" s="247"/>
      <c r="R8" s="241"/>
    </row>
    <row r="9" spans="2:18" ht="20.25" customHeight="1" x14ac:dyDescent="0.25">
      <c r="B9" s="240"/>
      <c r="C9" s="246"/>
      <c r="D9" s="246"/>
      <c r="E9" s="246"/>
      <c r="F9" s="246"/>
      <c r="G9" s="246"/>
      <c r="H9" s="246"/>
      <c r="I9" s="246"/>
      <c r="J9" s="246"/>
      <c r="K9" s="246"/>
      <c r="L9" s="246"/>
      <c r="M9" s="246"/>
      <c r="N9" s="246"/>
      <c r="O9" s="246"/>
      <c r="P9" s="246"/>
      <c r="Q9" s="246"/>
      <c r="R9" s="241"/>
    </row>
    <row r="10" spans="2:18" ht="20.25" customHeight="1" x14ac:dyDescent="0.25">
      <c r="B10" s="240"/>
      <c r="C10" s="246"/>
      <c r="D10" s="246"/>
      <c r="E10" s="246"/>
      <c r="F10" s="246"/>
      <c r="G10" s="246"/>
      <c r="H10" s="246"/>
      <c r="I10" s="246"/>
      <c r="J10" s="246"/>
      <c r="K10" s="246"/>
      <c r="L10" s="246"/>
      <c r="M10" s="246"/>
      <c r="N10" s="246"/>
      <c r="O10" s="246"/>
      <c r="P10" s="246"/>
      <c r="Q10" s="246"/>
      <c r="R10" s="241"/>
    </row>
    <row r="11" spans="2:18" ht="24.75" customHeight="1" x14ac:dyDescent="0.25">
      <c r="B11" s="240"/>
      <c r="D11" s="283" t="s">
        <v>189</v>
      </c>
      <c r="E11" s="283"/>
      <c r="F11" s="283"/>
      <c r="G11" s="283"/>
      <c r="H11" s="283"/>
      <c r="I11" s="283"/>
      <c r="J11" s="283"/>
      <c r="K11" s="283"/>
      <c r="L11" s="283"/>
      <c r="M11" s="283"/>
      <c r="N11" s="283"/>
      <c r="O11" s="283"/>
      <c r="P11" s="283"/>
      <c r="Q11" s="247"/>
      <c r="R11" s="241"/>
    </row>
    <row r="12" spans="2:18" ht="20.25" customHeight="1" x14ac:dyDescent="0.25">
      <c r="B12" s="240"/>
      <c r="C12" s="246"/>
      <c r="D12" s="246"/>
      <c r="E12" s="246"/>
      <c r="F12" s="246"/>
      <c r="G12" s="246"/>
      <c r="H12" s="246"/>
      <c r="I12" s="246"/>
      <c r="J12" s="246"/>
      <c r="K12" s="246"/>
      <c r="L12" s="246"/>
      <c r="M12" s="246"/>
      <c r="N12" s="246"/>
      <c r="O12" s="246"/>
      <c r="P12" s="246"/>
      <c r="Q12" s="246"/>
      <c r="R12" s="241"/>
    </row>
    <row r="13" spans="2:18" ht="20.25" customHeight="1" x14ac:dyDescent="0.25">
      <c r="B13" s="240"/>
      <c r="C13" s="246"/>
      <c r="D13" s="246"/>
      <c r="E13" s="246"/>
      <c r="F13" s="246"/>
      <c r="G13" s="246"/>
      <c r="H13" s="246"/>
      <c r="I13" s="246"/>
      <c r="J13" s="246"/>
      <c r="K13" s="246"/>
      <c r="L13" s="246"/>
      <c r="M13" s="246"/>
      <c r="N13" s="246"/>
      <c r="O13" s="246"/>
      <c r="P13" s="246"/>
      <c r="Q13" s="246"/>
      <c r="R13" s="241"/>
    </row>
    <row r="14" spans="2:18" ht="24.75" customHeight="1" x14ac:dyDescent="0.25">
      <c r="B14" s="240"/>
      <c r="D14" s="283" t="s">
        <v>190</v>
      </c>
      <c r="E14" s="283"/>
      <c r="F14" s="283"/>
      <c r="G14" s="283"/>
      <c r="H14" s="283"/>
      <c r="I14" s="283"/>
      <c r="J14" s="283"/>
      <c r="K14" s="283"/>
      <c r="L14" s="283"/>
      <c r="M14" s="283"/>
      <c r="N14" s="283"/>
      <c r="O14" s="283"/>
      <c r="P14" s="283"/>
      <c r="Q14" s="247"/>
      <c r="R14" s="241"/>
    </row>
    <row r="15" spans="2:18" ht="20.25" customHeight="1" x14ac:dyDescent="0.25">
      <c r="B15" s="240"/>
      <c r="C15" s="246"/>
      <c r="D15" s="246"/>
      <c r="E15" s="246"/>
      <c r="F15" s="246"/>
      <c r="G15" s="246"/>
      <c r="H15" s="246"/>
      <c r="I15" s="246"/>
      <c r="J15" s="246"/>
      <c r="K15" s="246"/>
      <c r="L15" s="246"/>
      <c r="M15" s="246"/>
      <c r="N15" s="246"/>
      <c r="O15" s="246"/>
      <c r="P15" s="246"/>
      <c r="Q15" s="246"/>
      <c r="R15" s="241"/>
    </row>
    <row r="16" spans="2:18" ht="18.75" customHeight="1" thickBot="1" x14ac:dyDescent="0.3">
      <c r="B16" s="248"/>
      <c r="C16" s="249"/>
      <c r="D16" s="249"/>
      <c r="E16" s="249"/>
      <c r="F16" s="249"/>
      <c r="G16" s="249"/>
      <c r="H16" s="249"/>
      <c r="I16" s="249"/>
      <c r="J16" s="249"/>
      <c r="K16" s="249"/>
      <c r="L16" s="249"/>
      <c r="M16" s="249"/>
      <c r="N16" s="249"/>
      <c r="O16" s="249"/>
      <c r="P16" s="249"/>
      <c r="Q16" s="249"/>
      <c r="R16" s="250"/>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
  <sheetViews>
    <sheetView showGridLines="0" showZeros="0" topLeftCell="A15" zoomScale="90" zoomScaleNormal="90" zoomScalePageLayoutView="80" workbookViewId="0">
      <selection activeCell="E33" sqref="E33"/>
    </sheetView>
  </sheetViews>
  <sheetFormatPr baseColWidth="10" defaultColWidth="0" defaultRowHeight="14.25" zeroHeight="1" x14ac:dyDescent="0.25"/>
  <cols>
    <col min="1" max="2" width="1.425781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8.25" customHeight="1" thickBot="1" x14ac:dyDescent="0.3">
      <c r="C1" s="2"/>
      <c r="L1" s="1" t="s">
        <v>5</v>
      </c>
    </row>
    <row r="2" spans="2:25" ht="93" customHeight="1" x14ac:dyDescent="0.25">
      <c r="B2" s="17"/>
      <c r="C2" s="18"/>
      <c r="D2" s="9"/>
      <c r="E2" s="9"/>
      <c r="F2" s="9"/>
      <c r="G2" s="9"/>
      <c r="H2" s="9"/>
      <c r="I2" s="9"/>
      <c r="J2" s="9"/>
      <c r="K2" s="19"/>
      <c r="L2" s="9"/>
      <c r="M2" s="20"/>
      <c r="N2" s="9"/>
      <c r="O2" s="9"/>
      <c r="P2" s="9"/>
      <c r="Q2" s="9"/>
      <c r="R2" s="9"/>
      <c r="S2" s="9"/>
      <c r="T2" s="10"/>
    </row>
    <row r="3" spans="2:25" ht="27" x14ac:dyDescent="0.25">
      <c r="B3" s="21"/>
      <c r="C3" s="285" t="s">
        <v>228</v>
      </c>
      <c r="D3" s="286"/>
      <c r="E3" s="286"/>
      <c r="F3" s="286"/>
      <c r="G3" s="286"/>
      <c r="H3" s="286"/>
      <c r="I3" s="286"/>
      <c r="J3" s="286"/>
      <c r="K3" s="286"/>
      <c r="L3" s="286"/>
      <c r="M3" s="286"/>
      <c r="N3" s="286"/>
      <c r="O3" s="286"/>
      <c r="P3" s="286"/>
      <c r="Q3" s="286"/>
      <c r="R3" s="286"/>
      <c r="S3" s="287"/>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288" t="s">
        <v>7</v>
      </c>
      <c r="D5" s="288"/>
      <c r="E5" s="288"/>
      <c r="F5" s="288"/>
      <c r="G5" s="288"/>
      <c r="H5" s="288"/>
      <c r="I5" s="288"/>
      <c r="J5" s="288"/>
      <c r="K5" s="288"/>
      <c r="L5" s="288"/>
      <c r="M5" s="288"/>
      <c r="N5" s="288"/>
      <c r="O5" s="288"/>
      <c r="P5" s="288"/>
      <c r="Q5" s="288"/>
      <c r="R5" s="288"/>
      <c r="S5" s="288"/>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289" t="s">
        <v>191</v>
      </c>
      <c r="D7" s="289"/>
      <c r="E7" s="289"/>
      <c r="F7" s="289"/>
      <c r="G7" s="289"/>
      <c r="H7" s="289"/>
      <c r="I7" s="289"/>
      <c r="J7" s="289"/>
      <c r="K7" s="289"/>
      <c r="L7" s="289"/>
      <c r="M7" s="289"/>
      <c r="N7" s="289"/>
      <c r="O7" s="289"/>
      <c r="P7" s="289"/>
      <c r="Q7" s="289"/>
      <c r="R7" s="289"/>
      <c r="S7" s="289"/>
      <c r="T7" s="11"/>
    </row>
    <row r="8" spans="2:25" ht="15" customHeight="1" x14ac:dyDescent="0.25">
      <c r="B8" s="21"/>
      <c r="C8" s="289"/>
      <c r="D8" s="289"/>
      <c r="E8" s="289"/>
      <c r="F8" s="289"/>
      <c r="G8" s="289"/>
      <c r="H8" s="289"/>
      <c r="I8" s="289"/>
      <c r="J8" s="289"/>
      <c r="K8" s="289"/>
      <c r="L8" s="289"/>
      <c r="M8" s="289"/>
      <c r="N8" s="289"/>
      <c r="O8" s="289"/>
      <c r="P8" s="289"/>
      <c r="Q8" s="289"/>
      <c r="R8" s="289"/>
      <c r="S8" s="289"/>
      <c r="T8" s="11"/>
    </row>
    <row r="9" spans="2:25" ht="15" customHeight="1" x14ac:dyDescent="0.25">
      <c r="B9" s="21"/>
      <c r="C9" s="289"/>
      <c r="D9" s="289"/>
      <c r="E9" s="289"/>
      <c r="F9" s="289"/>
      <c r="G9" s="289"/>
      <c r="H9" s="289"/>
      <c r="I9" s="289"/>
      <c r="J9" s="289"/>
      <c r="K9" s="289"/>
      <c r="L9" s="289"/>
      <c r="M9" s="289"/>
      <c r="N9" s="289"/>
      <c r="O9" s="289"/>
      <c r="P9" s="289"/>
      <c r="Q9" s="289"/>
      <c r="R9" s="289"/>
      <c r="S9" s="289"/>
      <c r="T9" s="11"/>
    </row>
    <row r="10" spans="2:25" ht="15" customHeight="1" x14ac:dyDescent="0.25">
      <c r="B10" s="21"/>
      <c r="C10" s="289"/>
      <c r="D10" s="289"/>
      <c r="E10" s="289"/>
      <c r="F10" s="289"/>
      <c r="G10" s="289"/>
      <c r="H10" s="289"/>
      <c r="I10" s="289"/>
      <c r="J10" s="289"/>
      <c r="K10" s="289"/>
      <c r="L10" s="289"/>
      <c r="M10" s="289"/>
      <c r="N10" s="289"/>
      <c r="O10" s="289"/>
      <c r="P10" s="289"/>
      <c r="Q10" s="289"/>
      <c r="R10" s="289"/>
      <c r="S10" s="289"/>
      <c r="T10" s="11"/>
    </row>
    <row r="11" spans="2:25" ht="15" customHeight="1" x14ac:dyDescent="0.25">
      <c r="B11" s="21"/>
      <c r="C11" s="57"/>
      <c r="D11" s="7"/>
      <c r="E11" s="7"/>
      <c r="F11" s="7"/>
      <c r="G11" s="7"/>
      <c r="H11" s="7"/>
      <c r="I11" s="7"/>
      <c r="J11" s="7"/>
      <c r="L11" s="7"/>
      <c r="M11" s="8"/>
      <c r="N11" s="7"/>
      <c r="O11" s="7"/>
      <c r="P11" s="7"/>
      <c r="Q11" s="7"/>
      <c r="R11" s="7"/>
      <c r="S11" s="7"/>
      <c r="T11" s="11"/>
    </row>
    <row r="12" spans="2:25" ht="15" customHeight="1" x14ac:dyDescent="0.25">
      <c r="B12" s="21"/>
      <c r="C12" s="290" t="s">
        <v>192</v>
      </c>
      <c r="D12" s="291"/>
      <c r="E12" s="291"/>
      <c r="F12" s="291"/>
      <c r="G12" s="291"/>
      <c r="H12" s="291"/>
      <c r="I12" s="291"/>
      <c r="J12" s="291"/>
      <c r="K12" s="291"/>
      <c r="L12" s="291"/>
      <c r="M12" s="291"/>
      <c r="N12" s="291"/>
      <c r="O12" s="291"/>
      <c r="P12" s="291"/>
      <c r="Q12" s="291"/>
      <c r="R12" s="291"/>
      <c r="S12" s="291"/>
      <c r="T12" s="11"/>
    </row>
    <row r="13" spans="2:25" ht="15" customHeight="1" x14ac:dyDescent="0.25">
      <c r="B13" s="21"/>
      <c r="C13" s="291"/>
      <c r="D13" s="291"/>
      <c r="E13" s="291"/>
      <c r="F13" s="291"/>
      <c r="G13" s="291"/>
      <c r="H13" s="291"/>
      <c r="I13" s="291"/>
      <c r="J13" s="291"/>
      <c r="K13" s="291"/>
      <c r="L13" s="291"/>
      <c r="M13" s="291"/>
      <c r="N13" s="291"/>
      <c r="O13" s="291"/>
      <c r="P13" s="291"/>
      <c r="Q13" s="291"/>
      <c r="R13" s="291"/>
      <c r="S13" s="291"/>
      <c r="T13" s="11"/>
    </row>
    <row r="14" spans="2:25" ht="15" customHeight="1" x14ac:dyDescent="0.25">
      <c r="B14" s="21"/>
      <c r="C14" s="57"/>
      <c r="D14" s="7"/>
      <c r="E14" s="7"/>
      <c r="F14" s="7"/>
      <c r="G14" s="7"/>
      <c r="H14" s="7"/>
      <c r="I14" s="7"/>
      <c r="J14" s="7"/>
      <c r="L14" s="7"/>
      <c r="M14" s="8"/>
      <c r="N14" s="7"/>
      <c r="O14" s="7"/>
      <c r="P14" s="7"/>
      <c r="Q14" s="7"/>
      <c r="R14" s="7"/>
      <c r="S14" s="7"/>
      <c r="T14" s="11"/>
    </row>
    <row r="15" spans="2:25" ht="15" customHeight="1" x14ac:dyDescent="0.25">
      <c r="B15" s="21"/>
      <c r="C15" s="59" t="s">
        <v>193</v>
      </c>
      <c r="D15" s="7"/>
      <c r="E15" s="7"/>
      <c r="F15" s="7"/>
      <c r="G15" s="7"/>
      <c r="H15" s="7"/>
      <c r="I15" s="7"/>
      <c r="J15" s="7"/>
      <c r="L15" s="7"/>
      <c r="M15" s="8"/>
      <c r="N15" s="7"/>
      <c r="O15" s="7"/>
      <c r="P15" s="7"/>
      <c r="Q15" s="7"/>
      <c r="R15" s="7"/>
      <c r="S15" s="7"/>
      <c r="T15" s="11"/>
    </row>
    <row r="16" spans="2:25" ht="14.25" customHeight="1" x14ac:dyDescent="0.25">
      <c r="B16" s="21"/>
      <c r="C16" s="57"/>
      <c r="D16" s="7"/>
      <c r="E16" s="7"/>
      <c r="F16" s="7"/>
      <c r="G16" s="7"/>
      <c r="H16" s="7"/>
      <c r="I16" s="7"/>
      <c r="J16" s="7"/>
      <c r="L16" s="7"/>
      <c r="M16" s="8"/>
      <c r="N16" s="7"/>
      <c r="O16" s="7"/>
      <c r="P16" s="7"/>
      <c r="Q16" s="7"/>
      <c r="R16" s="7"/>
      <c r="S16" s="7"/>
      <c r="T16" s="11"/>
    </row>
    <row r="17" spans="2:20" ht="15" customHeight="1" x14ac:dyDescent="0.2">
      <c r="B17" s="21"/>
      <c r="C17" s="7" t="s">
        <v>27</v>
      </c>
      <c r="D17" s="61"/>
      <c r="E17" s="61"/>
      <c r="F17" s="61"/>
      <c r="G17" s="88"/>
      <c r="H17" s="88"/>
      <c r="I17" s="88"/>
      <c r="J17" s="88"/>
      <c r="K17" s="88"/>
      <c r="L17" s="88"/>
      <c r="M17" s="88"/>
      <c r="N17" s="88"/>
      <c r="O17" s="88"/>
      <c r="P17" s="88"/>
      <c r="Q17" s="88"/>
      <c r="R17" s="88"/>
      <c r="S17" s="88"/>
      <c r="T17" s="11"/>
    </row>
    <row r="18" spans="2:20" ht="15" customHeight="1" x14ac:dyDescent="0.2">
      <c r="B18" s="21"/>
      <c r="C18" s="61"/>
      <c r="D18" s="61"/>
      <c r="E18" s="61"/>
      <c r="F18" s="61"/>
      <c r="G18" s="88"/>
      <c r="H18" s="88"/>
      <c r="I18" s="88"/>
      <c r="J18" s="88"/>
      <c r="K18" s="88"/>
      <c r="L18" s="88"/>
      <c r="M18" s="88"/>
      <c r="N18" s="88"/>
      <c r="O18" s="88"/>
      <c r="P18" s="88"/>
      <c r="Q18" s="88"/>
      <c r="R18" s="88"/>
      <c r="S18" s="88"/>
      <c r="T18" s="11"/>
    </row>
    <row r="19" spans="2:20" ht="15" customHeight="1" x14ac:dyDescent="0.2">
      <c r="B19" s="21"/>
      <c r="C19" s="62" t="s">
        <v>13</v>
      </c>
      <c r="D19" s="57" t="s">
        <v>194</v>
      </c>
      <c r="E19" s="61"/>
      <c r="F19" s="61"/>
      <c r="G19" s="7"/>
      <c r="H19" s="7"/>
      <c r="I19" s="7"/>
      <c r="J19" s="7"/>
      <c r="L19" s="7"/>
      <c r="M19" s="8"/>
      <c r="N19" s="7"/>
      <c r="O19" s="7"/>
      <c r="P19" s="7"/>
      <c r="Q19" s="7"/>
      <c r="R19" s="7"/>
      <c r="S19" s="7"/>
      <c r="T19" s="11"/>
    </row>
    <row r="20" spans="2:20" ht="15" customHeight="1" x14ac:dyDescent="0.2">
      <c r="B20" s="21"/>
      <c r="C20" s="62" t="s">
        <v>13</v>
      </c>
      <c r="D20" s="7" t="s">
        <v>195</v>
      </c>
      <c r="E20" s="61"/>
      <c r="F20" s="61"/>
      <c r="G20" s="7"/>
      <c r="H20" s="7"/>
      <c r="I20" s="7"/>
      <c r="J20" s="7"/>
      <c r="L20" s="7"/>
      <c r="M20" s="8"/>
      <c r="N20" s="7"/>
      <c r="O20" s="7"/>
      <c r="P20" s="7"/>
      <c r="Q20" s="7"/>
      <c r="R20" s="7"/>
      <c r="S20" s="7"/>
      <c r="T20" s="11"/>
    </row>
    <row r="21" spans="2:20" ht="15" customHeight="1" x14ac:dyDescent="0.2">
      <c r="B21" s="21"/>
      <c r="C21" s="62" t="s">
        <v>13</v>
      </c>
      <c r="D21" s="7" t="s">
        <v>196</v>
      </c>
      <c r="E21" s="61"/>
      <c r="F21" s="61"/>
      <c r="G21" s="7"/>
      <c r="H21" s="7"/>
      <c r="I21" s="7"/>
      <c r="J21" s="7"/>
      <c r="L21" s="7"/>
      <c r="M21" s="8"/>
      <c r="N21" s="7"/>
      <c r="O21" s="7"/>
      <c r="P21" s="7"/>
      <c r="Q21" s="7"/>
      <c r="R21" s="7"/>
      <c r="S21" s="7"/>
      <c r="T21" s="11"/>
    </row>
    <row r="22" spans="2:20" ht="15" customHeight="1" x14ac:dyDescent="0.2">
      <c r="B22" s="21"/>
      <c r="C22" s="62" t="s">
        <v>13</v>
      </c>
      <c r="D22" s="7" t="s">
        <v>197</v>
      </c>
      <c r="E22" s="61"/>
      <c r="F22" s="61"/>
      <c r="G22" s="7"/>
      <c r="H22" s="7"/>
      <c r="I22" s="7"/>
      <c r="J22" s="7"/>
      <c r="L22" s="7"/>
      <c r="M22" s="8"/>
      <c r="N22" s="7"/>
      <c r="O22" s="7"/>
      <c r="P22" s="7"/>
      <c r="Q22" s="7"/>
      <c r="R22" s="7"/>
      <c r="S22" s="7"/>
      <c r="T22" s="11"/>
    </row>
    <row r="23" spans="2:20" ht="15" customHeight="1" x14ac:dyDescent="0.2">
      <c r="B23" s="21"/>
      <c r="C23" s="62" t="s">
        <v>13</v>
      </c>
      <c r="D23" s="7" t="s">
        <v>198</v>
      </c>
      <c r="E23" s="61"/>
      <c r="F23" s="61"/>
      <c r="G23" s="7"/>
      <c r="H23" s="7"/>
      <c r="I23" s="7"/>
      <c r="J23" s="7"/>
      <c r="L23" s="7"/>
      <c r="M23" s="8"/>
      <c r="N23" s="7"/>
      <c r="O23" s="7"/>
      <c r="P23" s="7"/>
      <c r="Q23" s="7"/>
      <c r="R23" s="7"/>
      <c r="S23" s="7"/>
      <c r="T23" s="11"/>
    </row>
    <row r="24" spans="2:20" ht="15" customHeight="1" x14ac:dyDescent="0.2">
      <c r="B24" s="21"/>
      <c r="C24" s="62" t="s">
        <v>13</v>
      </c>
      <c r="D24" s="3" t="s">
        <v>199</v>
      </c>
      <c r="E24" s="61"/>
      <c r="F24" s="61"/>
      <c r="G24" s="7"/>
      <c r="H24" s="7"/>
      <c r="I24" s="7"/>
      <c r="J24" s="7"/>
      <c r="L24" s="7"/>
      <c r="M24" s="8"/>
      <c r="N24" s="7"/>
      <c r="O24" s="7"/>
      <c r="P24" s="7"/>
      <c r="Q24" s="7"/>
      <c r="R24" s="7"/>
      <c r="S24" s="7"/>
      <c r="T24" s="11"/>
    </row>
    <row r="25" spans="2:20" ht="15" customHeight="1" x14ac:dyDescent="0.2">
      <c r="B25" s="21"/>
      <c r="C25" s="62" t="s">
        <v>13</v>
      </c>
      <c r="D25" s="58" t="s">
        <v>212</v>
      </c>
      <c r="E25" s="63"/>
      <c r="F25" s="63"/>
      <c r="G25" s="3"/>
      <c r="H25" s="7"/>
      <c r="I25" s="7"/>
      <c r="J25" s="7"/>
      <c r="L25" s="7"/>
      <c r="M25" s="8"/>
      <c r="N25" s="7"/>
      <c r="O25" s="7"/>
      <c r="P25" s="7"/>
      <c r="Q25" s="7"/>
      <c r="R25" s="7"/>
      <c r="S25" s="7"/>
      <c r="T25" s="11"/>
    </row>
    <row r="26" spans="2:20" ht="15" customHeight="1" x14ac:dyDescent="0.2">
      <c r="B26" s="21"/>
      <c r="C26" s="62"/>
      <c r="D26" s="7"/>
      <c r="E26" s="61"/>
      <c r="F26" s="61"/>
      <c r="G26" s="7"/>
      <c r="H26" s="7"/>
      <c r="I26" s="7"/>
      <c r="J26" s="7"/>
      <c r="L26" s="7"/>
      <c r="M26" s="8"/>
      <c r="N26" s="7"/>
      <c r="O26" s="7"/>
      <c r="P26" s="7"/>
      <c r="Q26" s="7"/>
      <c r="R26" s="7"/>
      <c r="S26" s="7"/>
      <c r="T26" s="11"/>
    </row>
    <row r="27" spans="2:20" ht="15" customHeight="1" x14ac:dyDescent="0.25">
      <c r="B27" s="21"/>
      <c r="C27" s="7" t="s">
        <v>127</v>
      </c>
      <c r="D27" s="7"/>
      <c r="E27" s="7"/>
      <c r="F27" s="7"/>
      <c r="G27" s="7"/>
      <c r="H27" s="7"/>
      <c r="I27" s="7"/>
      <c r="J27" s="7"/>
      <c r="L27" s="7"/>
      <c r="M27" s="8"/>
      <c r="N27" s="7"/>
      <c r="O27" s="7"/>
      <c r="P27" s="7"/>
      <c r="Q27" s="7"/>
      <c r="R27" s="7"/>
      <c r="S27" s="7"/>
      <c r="T27" s="11"/>
    </row>
    <row r="28" spans="2:20" ht="15" customHeight="1" x14ac:dyDescent="0.25">
      <c r="B28" s="21"/>
      <c r="C28" s="7"/>
      <c r="D28" s="7"/>
      <c r="E28" s="7"/>
      <c r="F28" s="7"/>
      <c r="G28" s="7"/>
      <c r="H28" s="7"/>
      <c r="I28" s="7"/>
      <c r="J28" s="7"/>
      <c r="L28" s="7"/>
      <c r="M28" s="8"/>
      <c r="N28" s="7"/>
      <c r="O28" s="7"/>
      <c r="P28" s="7"/>
      <c r="Q28" s="7"/>
      <c r="R28" s="7"/>
      <c r="S28" s="7"/>
      <c r="T28" s="11"/>
    </row>
    <row r="29" spans="2:20" ht="15" customHeight="1" x14ac:dyDescent="0.25">
      <c r="B29" s="21"/>
      <c r="C29" s="7" t="s">
        <v>26</v>
      </c>
      <c r="D29" s="7"/>
      <c r="E29" s="7"/>
      <c r="F29" s="7"/>
      <c r="G29" s="7"/>
      <c r="H29" s="7"/>
      <c r="I29" s="7"/>
      <c r="J29" s="7"/>
      <c r="L29" s="7"/>
      <c r="M29" s="8"/>
      <c r="N29" s="7"/>
      <c r="O29" s="7"/>
      <c r="P29" s="7"/>
      <c r="Q29" s="7"/>
      <c r="R29" s="7"/>
      <c r="S29" s="7"/>
      <c r="T29" s="11"/>
    </row>
    <row r="30" spans="2:20" ht="15" customHeight="1" x14ac:dyDescent="0.25">
      <c r="B30" s="21"/>
      <c r="C30" s="7"/>
      <c r="D30" s="7"/>
      <c r="E30" s="7"/>
      <c r="F30" s="7"/>
      <c r="G30" s="7"/>
      <c r="H30" s="7"/>
      <c r="I30" s="7"/>
      <c r="J30" s="7"/>
      <c r="L30" s="7"/>
      <c r="M30" s="8"/>
      <c r="N30" s="7"/>
      <c r="O30" s="7"/>
      <c r="P30" s="7"/>
      <c r="Q30" s="7"/>
      <c r="R30" s="7"/>
      <c r="S30" s="7"/>
      <c r="T30" s="11"/>
    </row>
    <row r="31" spans="2:20" ht="15" customHeight="1" x14ac:dyDescent="0.25">
      <c r="B31" s="21"/>
      <c r="C31" s="47" t="s">
        <v>14</v>
      </c>
      <c r="D31" s="47" t="s">
        <v>15</v>
      </c>
      <c r="E31" s="47" t="s">
        <v>16</v>
      </c>
      <c r="F31" s="7"/>
      <c r="G31" s="7"/>
      <c r="H31" s="7"/>
      <c r="I31" s="7"/>
      <c r="J31" s="7"/>
      <c r="L31" s="7"/>
      <c r="M31" s="8"/>
      <c r="N31" s="7"/>
      <c r="O31" s="7"/>
      <c r="P31" s="7"/>
      <c r="Q31" s="7"/>
      <c r="R31" s="7"/>
      <c r="S31" s="7"/>
      <c r="T31" s="11"/>
    </row>
    <row r="32" spans="2:20" ht="15" customHeight="1" x14ac:dyDescent="0.25">
      <c r="B32" s="21"/>
      <c r="C32" s="48" t="s">
        <v>17</v>
      </c>
      <c r="D32" s="49">
        <v>1</v>
      </c>
      <c r="E32" s="232"/>
      <c r="F32" s="7"/>
      <c r="G32" s="7"/>
      <c r="H32" s="7"/>
      <c r="I32" s="7"/>
      <c r="J32" s="7"/>
      <c r="L32" s="7"/>
      <c r="M32" s="8"/>
      <c r="N32" s="7"/>
      <c r="O32" s="7"/>
      <c r="P32" s="7"/>
      <c r="Q32" s="7"/>
      <c r="R32" s="7"/>
      <c r="S32" s="7"/>
      <c r="T32" s="11"/>
    </row>
    <row r="33" spans="2:20" ht="15" customHeight="1" x14ac:dyDescent="0.25">
      <c r="B33" s="21"/>
      <c r="C33" s="50" t="s">
        <v>18</v>
      </c>
      <c r="D33" s="51">
        <v>2</v>
      </c>
      <c r="E33" s="233"/>
      <c r="F33" s="7"/>
      <c r="G33" s="7"/>
      <c r="H33" s="7"/>
      <c r="I33" s="7"/>
      <c r="J33" s="7"/>
      <c r="L33" s="7"/>
      <c r="M33" s="8"/>
      <c r="N33" s="7"/>
      <c r="O33" s="7"/>
      <c r="P33" s="7"/>
      <c r="Q33" s="7"/>
      <c r="R33" s="7"/>
      <c r="S33" s="7"/>
      <c r="T33" s="11"/>
    </row>
    <row r="34" spans="2:20" ht="15" customHeight="1" x14ac:dyDescent="0.25">
      <c r="B34" s="21"/>
      <c r="C34" s="50" t="s">
        <v>19</v>
      </c>
      <c r="D34" s="51">
        <v>3</v>
      </c>
      <c r="E34" s="52"/>
      <c r="F34" s="7"/>
      <c r="G34" s="7"/>
      <c r="H34" s="7"/>
      <c r="I34" s="7"/>
      <c r="J34" s="7"/>
      <c r="L34" s="7"/>
      <c r="M34" s="8"/>
      <c r="N34" s="7"/>
      <c r="O34" s="7"/>
      <c r="P34" s="7"/>
      <c r="Q34" s="7"/>
      <c r="R34" s="7"/>
      <c r="S34" s="7"/>
      <c r="T34" s="11"/>
    </row>
    <row r="35" spans="2:20" ht="15" customHeight="1" x14ac:dyDescent="0.25">
      <c r="B35" s="21"/>
      <c r="C35" s="50" t="s">
        <v>20</v>
      </c>
      <c r="D35" s="51">
        <v>4</v>
      </c>
      <c r="E35" s="53"/>
      <c r="F35" s="7"/>
      <c r="G35" s="7"/>
      <c r="H35" s="7"/>
      <c r="I35" s="7"/>
      <c r="J35" s="7"/>
      <c r="L35" s="7"/>
      <c r="M35" s="8"/>
      <c r="N35" s="7"/>
      <c r="O35" s="7"/>
      <c r="P35" s="7"/>
      <c r="Q35" s="7"/>
      <c r="R35" s="7"/>
      <c r="S35" s="7"/>
      <c r="T35" s="11"/>
    </row>
    <row r="36" spans="2:20" ht="15" customHeight="1" x14ac:dyDescent="0.25">
      <c r="B36" s="21"/>
      <c r="C36" s="54" t="s">
        <v>21</v>
      </c>
      <c r="D36" s="55">
        <v>5</v>
      </c>
      <c r="E36" s="56"/>
      <c r="F36" s="7"/>
      <c r="G36" s="7"/>
      <c r="H36" s="7"/>
      <c r="I36" s="7"/>
      <c r="J36" s="7"/>
      <c r="L36" s="7"/>
      <c r="M36" s="8"/>
      <c r="N36" s="7"/>
      <c r="O36" s="7"/>
      <c r="P36" s="7"/>
      <c r="Q36" s="7"/>
      <c r="R36" s="7"/>
      <c r="S36" s="7"/>
      <c r="T36" s="11"/>
    </row>
    <row r="37" spans="2:20" ht="15" customHeight="1" x14ac:dyDescent="0.25">
      <c r="B37" s="21"/>
      <c r="C37" s="7"/>
      <c r="D37" s="7"/>
      <c r="E37" s="7"/>
      <c r="F37" s="7"/>
      <c r="G37" s="7"/>
      <c r="H37" s="7"/>
      <c r="I37" s="7"/>
      <c r="J37" s="7"/>
      <c r="L37" s="7"/>
      <c r="M37" s="8"/>
      <c r="N37" s="7"/>
      <c r="O37" s="7"/>
      <c r="P37" s="7"/>
      <c r="Q37" s="7"/>
      <c r="R37" s="7"/>
      <c r="S37" s="7"/>
      <c r="T37" s="11"/>
    </row>
    <row r="38" spans="2:20" ht="15" customHeight="1" x14ac:dyDescent="0.25">
      <c r="B38" s="21"/>
      <c r="C38" s="290" t="s">
        <v>200</v>
      </c>
      <c r="D38" s="291"/>
      <c r="E38" s="291"/>
      <c r="F38" s="291"/>
      <c r="G38" s="291"/>
      <c r="H38" s="291"/>
      <c r="I38" s="291"/>
      <c r="J38" s="291"/>
      <c r="K38" s="291"/>
      <c r="L38" s="291"/>
      <c r="M38" s="291"/>
      <c r="N38" s="291"/>
      <c r="O38" s="291"/>
      <c r="P38" s="291"/>
      <c r="Q38" s="291"/>
      <c r="R38" s="291"/>
      <c r="S38" s="291"/>
      <c r="T38" s="11"/>
    </row>
    <row r="39" spans="2:20" ht="15" customHeight="1" x14ac:dyDescent="0.25">
      <c r="B39" s="21"/>
      <c r="C39" s="291"/>
      <c r="D39" s="291"/>
      <c r="E39" s="291"/>
      <c r="F39" s="291"/>
      <c r="G39" s="291"/>
      <c r="H39" s="291"/>
      <c r="I39" s="291"/>
      <c r="J39" s="291"/>
      <c r="K39" s="291"/>
      <c r="L39" s="291"/>
      <c r="M39" s="291"/>
      <c r="N39" s="291"/>
      <c r="O39" s="291"/>
      <c r="P39" s="291"/>
      <c r="Q39" s="291"/>
      <c r="R39" s="291"/>
      <c r="S39" s="291"/>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234" t="s">
        <v>201</v>
      </c>
      <c r="D41" s="7"/>
      <c r="E41" s="7"/>
      <c r="F41" s="7"/>
      <c r="G41" s="7"/>
      <c r="H41" s="7"/>
      <c r="I41" s="7"/>
      <c r="J41" s="7"/>
      <c r="K41" s="7"/>
      <c r="L41" s="7"/>
      <c r="M41" s="7"/>
      <c r="N41" s="7"/>
      <c r="O41" s="7"/>
      <c r="P41" s="7"/>
      <c r="Q41" s="7"/>
      <c r="R41" s="7"/>
      <c r="S41" s="7"/>
      <c r="T41" s="11"/>
    </row>
    <row r="42" spans="2:20" ht="15" customHeight="1" x14ac:dyDescent="0.25">
      <c r="B42" s="21"/>
      <c r="D42" s="7"/>
      <c r="E42" s="7"/>
      <c r="F42" s="7"/>
      <c r="G42" s="7"/>
      <c r="H42" s="7"/>
      <c r="I42" s="7"/>
      <c r="J42" s="7"/>
      <c r="K42" s="7"/>
      <c r="L42" s="7"/>
      <c r="M42" s="7"/>
      <c r="N42" s="7"/>
      <c r="O42" s="7"/>
      <c r="P42" s="7"/>
      <c r="Q42" s="7"/>
      <c r="R42" s="7"/>
      <c r="S42" s="7"/>
      <c r="T42" s="11"/>
    </row>
    <row r="43" spans="2:20" ht="15" customHeight="1" x14ac:dyDescent="0.25">
      <c r="B43" s="21"/>
      <c r="C43" s="292" t="s">
        <v>213</v>
      </c>
      <c r="D43" s="293"/>
      <c r="E43" s="293"/>
      <c r="F43" s="293"/>
      <c r="G43" s="293"/>
      <c r="H43" s="293"/>
      <c r="I43" s="293"/>
      <c r="J43" s="293"/>
      <c r="K43" s="293"/>
      <c r="L43" s="293"/>
      <c r="M43" s="293"/>
      <c r="N43" s="293"/>
      <c r="O43" s="293"/>
      <c r="P43" s="293"/>
      <c r="Q43" s="293"/>
      <c r="R43" s="293"/>
      <c r="S43" s="293"/>
      <c r="T43" s="11"/>
    </row>
    <row r="44" spans="2:20" ht="15" customHeight="1" x14ac:dyDescent="0.25">
      <c r="B44" s="21"/>
      <c r="C44" s="293"/>
      <c r="D44" s="293"/>
      <c r="E44" s="293"/>
      <c r="F44" s="293"/>
      <c r="G44" s="293"/>
      <c r="H44" s="293"/>
      <c r="I44" s="293"/>
      <c r="J44" s="293"/>
      <c r="K44" s="293"/>
      <c r="L44" s="293"/>
      <c r="M44" s="293"/>
      <c r="N44" s="293"/>
      <c r="O44" s="293"/>
      <c r="P44" s="293"/>
      <c r="Q44" s="293"/>
      <c r="R44" s="293"/>
      <c r="S44" s="293"/>
      <c r="T44" s="11"/>
    </row>
    <row r="45" spans="2:20" ht="15" customHeight="1" x14ac:dyDescent="0.25">
      <c r="B45" s="21"/>
      <c r="C45" s="293"/>
      <c r="D45" s="293"/>
      <c r="E45" s="293"/>
      <c r="F45" s="293"/>
      <c r="G45" s="293"/>
      <c r="H45" s="293"/>
      <c r="I45" s="293"/>
      <c r="J45" s="293"/>
      <c r="K45" s="293"/>
      <c r="L45" s="293"/>
      <c r="M45" s="293"/>
      <c r="N45" s="293"/>
      <c r="O45" s="293"/>
      <c r="P45" s="293"/>
      <c r="Q45" s="293"/>
      <c r="R45" s="293"/>
      <c r="S45" s="293"/>
      <c r="T45" s="11"/>
    </row>
    <row r="46" spans="2:20" ht="15" customHeight="1" x14ac:dyDescent="0.25">
      <c r="B46" s="21"/>
      <c r="D46" s="7"/>
      <c r="E46" s="7"/>
      <c r="F46" s="7"/>
      <c r="G46" s="7"/>
      <c r="H46" s="7"/>
      <c r="I46" s="7"/>
      <c r="J46" s="7"/>
      <c r="K46" s="7"/>
      <c r="L46" s="7"/>
      <c r="M46" s="7"/>
      <c r="N46" s="7"/>
      <c r="O46" s="7"/>
      <c r="P46" s="7"/>
      <c r="Q46" s="7"/>
      <c r="R46" s="7"/>
      <c r="S46" s="7"/>
      <c r="T46" s="11"/>
    </row>
    <row r="47" spans="2:20" ht="15" customHeight="1" x14ac:dyDescent="0.25">
      <c r="B47" s="21"/>
      <c r="C47" s="290" t="s">
        <v>22</v>
      </c>
      <c r="D47" s="291"/>
      <c r="E47" s="291"/>
      <c r="F47" s="291"/>
      <c r="G47" s="291"/>
      <c r="H47" s="291"/>
      <c r="I47" s="291"/>
      <c r="J47" s="291"/>
      <c r="K47" s="291"/>
      <c r="L47" s="291"/>
      <c r="M47" s="291"/>
      <c r="N47" s="291"/>
      <c r="O47" s="291"/>
      <c r="P47" s="291"/>
      <c r="Q47" s="291"/>
      <c r="R47" s="291"/>
      <c r="S47" s="291"/>
      <c r="T47" s="11"/>
    </row>
    <row r="48" spans="2:20" ht="15" customHeight="1" x14ac:dyDescent="0.25">
      <c r="B48" s="21"/>
      <c r="C48" s="291"/>
      <c r="D48" s="291"/>
      <c r="E48" s="291"/>
      <c r="F48" s="291"/>
      <c r="G48" s="291"/>
      <c r="H48" s="291"/>
      <c r="I48" s="291"/>
      <c r="J48" s="291"/>
      <c r="K48" s="291"/>
      <c r="L48" s="291"/>
      <c r="M48" s="291"/>
      <c r="N48" s="291"/>
      <c r="O48" s="291"/>
      <c r="P48" s="291"/>
      <c r="Q48" s="291"/>
      <c r="R48" s="291"/>
      <c r="S48" s="291"/>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1" t="s">
        <v>28</v>
      </c>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57"/>
      <c r="D52" s="7"/>
      <c r="E52" s="7"/>
      <c r="F52" s="7"/>
      <c r="G52" s="7"/>
      <c r="H52" s="7"/>
      <c r="I52" s="7"/>
      <c r="J52" s="7"/>
      <c r="L52" s="7"/>
      <c r="M52" s="8"/>
      <c r="N52" s="7"/>
      <c r="O52" s="7"/>
      <c r="P52" s="7"/>
      <c r="Q52" s="7"/>
      <c r="R52" s="7"/>
      <c r="S52" s="7"/>
      <c r="T52" s="11"/>
    </row>
    <row r="53" spans="2:20" ht="15" customHeight="1" x14ac:dyDescent="0.25">
      <c r="B53" s="21"/>
      <c r="C53" s="59" t="s">
        <v>29</v>
      </c>
      <c r="D53" s="7"/>
      <c r="E53" s="7"/>
      <c r="F53" s="7"/>
      <c r="G53" s="7"/>
      <c r="H53" s="7"/>
      <c r="I53" s="7"/>
      <c r="J53" s="7"/>
      <c r="L53" s="7"/>
      <c r="M53" s="8"/>
      <c r="N53" s="7"/>
      <c r="O53" s="7"/>
      <c r="P53" s="7"/>
      <c r="Q53" s="7"/>
      <c r="R53" s="7"/>
      <c r="S53" s="7"/>
      <c r="T53" s="11"/>
    </row>
    <row r="54" spans="2:20" ht="15" customHeight="1" x14ac:dyDescent="0.25">
      <c r="B54" s="21"/>
      <c r="C54" s="57"/>
      <c r="D54" s="7"/>
      <c r="E54" s="7"/>
      <c r="F54" s="7"/>
      <c r="G54" s="7"/>
      <c r="H54" s="7"/>
      <c r="I54" s="7"/>
      <c r="J54" s="7"/>
      <c r="L54" s="7"/>
      <c r="M54" s="8"/>
      <c r="N54" s="7"/>
      <c r="O54" s="7"/>
      <c r="P54" s="7"/>
      <c r="Q54" s="7"/>
      <c r="R54" s="7"/>
      <c r="S54" s="7"/>
      <c r="T54" s="11"/>
    </row>
    <row r="55" spans="2:20" ht="15" customHeight="1" x14ac:dyDescent="0.25">
      <c r="B55" s="21"/>
      <c r="C55" s="290" t="s">
        <v>202</v>
      </c>
      <c r="D55" s="291"/>
      <c r="E55" s="291"/>
      <c r="F55" s="291"/>
      <c r="G55" s="291"/>
      <c r="H55" s="291"/>
      <c r="I55" s="291"/>
      <c r="J55" s="291"/>
      <c r="K55" s="291"/>
      <c r="L55" s="291"/>
      <c r="M55" s="291"/>
      <c r="N55" s="291"/>
      <c r="O55" s="291"/>
      <c r="P55" s="291"/>
      <c r="Q55" s="291"/>
      <c r="R55" s="291"/>
      <c r="S55" s="291"/>
      <c r="T55" s="11"/>
    </row>
    <row r="56" spans="2:20" ht="15" customHeight="1" x14ac:dyDescent="0.25">
      <c r="B56" s="21"/>
      <c r="C56" s="7"/>
      <c r="D56" s="7"/>
      <c r="E56" s="7"/>
      <c r="F56" s="7"/>
      <c r="G56" s="7"/>
      <c r="H56" s="7"/>
      <c r="I56" s="7"/>
      <c r="J56" s="7"/>
      <c r="L56" s="7"/>
      <c r="M56" s="8"/>
      <c r="N56" s="7"/>
      <c r="O56" s="7"/>
      <c r="P56" s="7"/>
      <c r="Q56" s="7"/>
      <c r="R56" s="7"/>
      <c r="S56" s="7"/>
      <c r="T56" s="11"/>
    </row>
    <row r="57" spans="2:20" ht="15" customHeight="1" x14ac:dyDescent="0.25">
      <c r="B57" s="21"/>
      <c r="C57" s="290" t="s">
        <v>30</v>
      </c>
      <c r="D57" s="291"/>
      <c r="E57" s="291"/>
      <c r="F57" s="291"/>
      <c r="G57" s="291"/>
      <c r="H57" s="291"/>
      <c r="I57" s="291"/>
      <c r="J57" s="291"/>
      <c r="K57" s="291"/>
      <c r="L57" s="291"/>
      <c r="M57" s="291"/>
      <c r="N57" s="291"/>
      <c r="O57" s="291"/>
      <c r="P57" s="291"/>
      <c r="Q57" s="291"/>
      <c r="R57" s="291"/>
      <c r="S57" s="291"/>
      <c r="T57" s="11"/>
    </row>
    <row r="58" spans="2:20" ht="15" customHeight="1" x14ac:dyDescent="0.25">
      <c r="B58" s="21"/>
      <c r="C58" s="291"/>
      <c r="D58" s="291"/>
      <c r="E58" s="291"/>
      <c r="F58" s="291"/>
      <c r="G58" s="291"/>
      <c r="H58" s="291"/>
      <c r="I58" s="291"/>
      <c r="J58" s="291"/>
      <c r="K58" s="291"/>
      <c r="L58" s="291"/>
      <c r="M58" s="291"/>
      <c r="N58" s="291"/>
      <c r="O58" s="291"/>
      <c r="P58" s="291"/>
      <c r="Q58" s="291"/>
      <c r="R58" s="291"/>
      <c r="S58" s="291"/>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7" t="s">
        <v>203</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290" t="s">
        <v>204</v>
      </c>
      <c r="D62" s="291"/>
      <c r="E62" s="291"/>
      <c r="F62" s="291"/>
      <c r="G62" s="291"/>
      <c r="H62" s="291"/>
      <c r="I62" s="291"/>
      <c r="J62" s="291"/>
      <c r="K62" s="291"/>
      <c r="L62" s="291"/>
      <c r="M62" s="291"/>
      <c r="N62" s="291"/>
      <c r="O62" s="291"/>
      <c r="P62" s="291"/>
      <c r="Q62" s="291"/>
      <c r="R62" s="291"/>
      <c r="S62" s="291"/>
      <c r="T62" s="11"/>
    </row>
    <row r="63" spans="2:20" ht="15" customHeight="1" x14ac:dyDescent="0.25">
      <c r="B63" s="21"/>
      <c r="C63" s="291"/>
      <c r="D63" s="291"/>
      <c r="E63" s="291"/>
      <c r="F63" s="291"/>
      <c r="G63" s="291"/>
      <c r="H63" s="291"/>
      <c r="I63" s="291"/>
      <c r="J63" s="291"/>
      <c r="K63" s="291"/>
      <c r="L63" s="291"/>
      <c r="M63" s="291"/>
      <c r="N63" s="291"/>
      <c r="O63" s="291"/>
      <c r="P63" s="291"/>
      <c r="Q63" s="291"/>
      <c r="R63" s="291"/>
      <c r="S63" s="291"/>
      <c r="T63" s="11"/>
    </row>
    <row r="64" spans="2:20" ht="15" customHeight="1" x14ac:dyDescent="0.25">
      <c r="B64" s="21"/>
      <c r="C64" s="7"/>
      <c r="D64" s="7"/>
      <c r="E64" s="7"/>
      <c r="F64" s="7"/>
      <c r="G64" s="7"/>
      <c r="H64" s="7"/>
      <c r="I64" s="7"/>
      <c r="J64" s="7"/>
      <c r="L64" s="7"/>
      <c r="M64" s="8"/>
      <c r="N64" s="7"/>
      <c r="O64" s="7"/>
      <c r="P64" s="7"/>
      <c r="Q64" s="7"/>
      <c r="R64" s="7"/>
      <c r="S64" s="7"/>
      <c r="T64" s="11"/>
    </row>
    <row r="65" spans="2:20" ht="15" customHeight="1" x14ac:dyDescent="0.25">
      <c r="B65" s="21"/>
      <c r="C65" s="290" t="s">
        <v>205</v>
      </c>
      <c r="D65" s="291"/>
      <c r="E65" s="291"/>
      <c r="F65" s="291"/>
      <c r="G65" s="291"/>
      <c r="H65" s="291"/>
      <c r="I65" s="291"/>
      <c r="J65" s="291"/>
      <c r="K65" s="291"/>
      <c r="L65" s="291"/>
      <c r="M65" s="291"/>
      <c r="N65" s="291"/>
      <c r="O65" s="291"/>
      <c r="P65" s="291"/>
      <c r="Q65" s="291"/>
      <c r="R65" s="291"/>
      <c r="S65" s="291"/>
      <c r="T65" s="11"/>
    </row>
    <row r="66" spans="2:20" ht="15" customHeight="1" x14ac:dyDescent="0.25">
      <c r="B66" s="21"/>
      <c r="C66" s="291"/>
      <c r="D66" s="291"/>
      <c r="E66" s="291"/>
      <c r="F66" s="291"/>
      <c r="G66" s="291"/>
      <c r="H66" s="291"/>
      <c r="I66" s="291"/>
      <c r="J66" s="291"/>
      <c r="K66" s="291"/>
      <c r="L66" s="291"/>
      <c r="M66" s="291"/>
      <c r="N66" s="291"/>
      <c r="O66" s="291"/>
      <c r="P66" s="291"/>
      <c r="Q66" s="291"/>
      <c r="R66" s="291"/>
      <c r="S66" s="291"/>
      <c r="T66" s="11"/>
    </row>
    <row r="67" spans="2:20" ht="15" customHeight="1" x14ac:dyDescent="0.25">
      <c r="B67" s="21"/>
      <c r="C67" s="235"/>
      <c r="D67" s="235"/>
      <c r="E67" s="235"/>
      <c r="F67" s="235"/>
      <c r="G67" s="235"/>
      <c r="H67" s="235"/>
      <c r="I67" s="235"/>
      <c r="J67" s="235"/>
      <c r="K67" s="235"/>
      <c r="L67" s="235"/>
      <c r="M67" s="235"/>
      <c r="N67" s="235"/>
      <c r="O67" s="235"/>
      <c r="P67" s="235"/>
      <c r="Q67" s="235"/>
      <c r="R67" s="235"/>
      <c r="S67" s="235"/>
      <c r="T67" s="11"/>
    </row>
    <row r="68" spans="2:20" ht="15" customHeight="1" x14ac:dyDescent="0.25">
      <c r="B68" s="21"/>
      <c r="C68" s="57"/>
      <c r="D68" s="7"/>
      <c r="E68" s="7"/>
      <c r="F68" s="7"/>
      <c r="G68" s="7"/>
      <c r="H68" s="7"/>
      <c r="I68" s="7"/>
      <c r="J68" s="7"/>
      <c r="L68" s="7"/>
      <c r="M68" s="8"/>
      <c r="N68" s="7"/>
      <c r="O68" s="7"/>
      <c r="P68" s="7"/>
      <c r="Q68" s="7"/>
      <c r="R68" s="7"/>
      <c r="S68" s="7"/>
      <c r="T68" s="11"/>
    </row>
    <row r="69" spans="2:20" ht="15" customHeight="1" x14ac:dyDescent="0.25">
      <c r="B69" s="21"/>
      <c r="C69" s="59" t="s">
        <v>206</v>
      </c>
      <c r="D69" s="7"/>
      <c r="E69" s="7"/>
      <c r="F69" s="7"/>
      <c r="G69" s="7"/>
      <c r="H69" s="7"/>
      <c r="I69" s="7"/>
      <c r="J69" s="7"/>
      <c r="L69" s="7"/>
      <c r="M69" s="8"/>
      <c r="N69" s="7"/>
      <c r="O69" s="7"/>
      <c r="P69" s="7"/>
      <c r="Q69" s="7"/>
      <c r="R69" s="7"/>
      <c r="S69" s="7"/>
      <c r="T69" s="11"/>
    </row>
    <row r="70" spans="2:20" ht="15.75" customHeight="1" x14ac:dyDescent="0.25">
      <c r="B70" s="21"/>
      <c r="C70" s="57"/>
      <c r="D70" s="7"/>
      <c r="E70" s="7"/>
      <c r="F70" s="7"/>
      <c r="G70" s="7"/>
      <c r="H70" s="7"/>
      <c r="I70" s="7"/>
      <c r="J70" s="7"/>
      <c r="L70" s="7"/>
      <c r="M70" s="8"/>
      <c r="N70" s="7"/>
      <c r="O70" s="7"/>
      <c r="P70" s="7"/>
      <c r="Q70" s="7"/>
      <c r="R70" s="7"/>
      <c r="S70" s="7"/>
      <c r="T70" s="11"/>
    </row>
    <row r="71" spans="2:20" ht="15" customHeight="1" x14ac:dyDescent="0.25">
      <c r="B71" s="21"/>
      <c r="C71" s="7" t="s">
        <v>36</v>
      </c>
      <c r="D71" s="7"/>
      <c r="E71" s="7"/>
      <c r="F71" s="7"/>
      <c r="G71" s="7"/>
      <c r="H71" s="7"/>
      <c r="I71" s="7"/>
      <c r="J71" s="7"/>
      <c r="L71" s="7"/>
      <c r="M71" s="8"/>
      <c r="N71" s="7"/>
      <c r="O71" s="7"/>
      <c r="P71" s="7"/>
      <c r="Q71" s="7"/>
      <c r="R71" s="7"/>
      <c r="S71" s="7"/>
      <c r="T71" s="11"/>
    </row>
    <row r="72" spans="2:20" ht="15" customHeight="1" x14ac:dyDescent="0.25">
      <c r="B72" s="21"/>
      <c r="C72" s="7"/>
      <c r="D72" s="7"/>
      <c r="E72" s="7"/>
      <c r="F72" s="7"/>
      <c r="G72" s="7"/>
      <c r="H72" s="7"/>
      <c r="I72" s="7"/>
      <c r="J72" s="7"/>
      <c r="L72" s="7"/>
      <c r="M72" s="8"/>
      <c r="N72" s="7"/>
      <c r="O72" s="7"/>
      <c r="P72" s="7"/>
      <c r="Q72" s="7"/>
      <c r="R72" s="7"/>
      <c r="S72" s="7"/>
      <c r="T72" s="11"/>
    </row>
    <row r="73" spans="2:20" ht="15" customHeight="1" x14ac:dyDescent="0.25">
      <c r="B73" s="21"/>
      <c r="C73" s="7" t="s">
        <v>39</v>
      </c>
      <c r="D73" s="7"/>
      <c r="E73" s="7"/>
      <c r="F73" s="7"/>
      <c r="G73" s="7"/>
      <c r="H73" s="7"/>
      <c r="I73" s="7"/>
      <c r="J73" s="7"/>
      <c r="L73" s="7"/>
      <c r="M73" s="8"/>
      <c r="N73" s="7"/>
      <c r="O73" s="7"/>
      <c r="P73" s="7"/>
      <c r="Q73" s="7"/>
      <c r="R73" s="7"/>
      <c r="S73" s="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7" t="s">
        <v>40</v>
      </c>
      <c r="D75" s="7"/>
      <c r="E75" s="7"/>
      <c r="F75" s="7"/>
      <c r="G75" s="7"/>
      <c r="H75" s="7"/>
      <c r="I75" s="7"/>
      <c r="J75" s="7"/>
      <c r="L75" s="7"/>
      <c r="M75" s="8"/>
      <c r="N75" s="7"/>
      <c r="O75" s="7"/>
      <c r="P75" s="7"/>
      <c r="Q75" s="7"/>
      <c r="R75" s="7"/>
      <c r="S75" s="7"/>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
      <c r="B77" s="21"/>
      <c r="C77" s="62" t="s">
        <v>13</v>
      </c>
      <c r="D77" s="7" t="s">
        <v>37</v>
      </c>
      <c r="E77" s="7"/>
      <c r="F77" s="7"/>
      <c r="G77" s="7"/>
      <c r="H77" s="7"/>
      <c r="I77" s="7"/>
      <c r="J77" s="7"/>
      <c r="L77" s="7"/>
      <c r="M77" s="8"/>
      <c r="N77" s="7"/>
      <c r="O77" s="7"/>
      <c r="P77" s="7"/>
      <c r="Q77" s="7"/>
      <c r="R77" s="7"/>
      <c r="S77" s="7"/>
      <c r="T77" s="11"/>
    </row>
    <row r="78" spans="2:20" ht="15" customHeight="1" x14ac:dyDescent="0.2">
      <c r="B78" s="21"/>
      <c r="C78" s="62" t="s">
        <v>13</v>
      </c>
      <c r="D78" s="7" t="s">
        <v>38</v>
      </c>
      <c r="E78" s="7"/>
      <c r="F78" s="7"/>
      <c r="G78" s="7"/>
      <c r="H78" s="7"/>
      <c r="I78" s="7"/>
      <c r="J78" s="7"/>
      <c r="L78" s="7"/>
      <c r="M78" s="8"/>
      <c r="N78" s="7"/>
      <c r="O78" s="7"/>
      <c r="P78" s="7"/>
      <c r="Q78" s="7"/>
      <c r="R78" s="7"/>
      <c r="S78" s="7"/>
      <c r="T78" s="11"/>
    </row>
    <row r="79" spans="2:20" ht="15" customHeight="1" x14ac:dyDescent="0.2">
      <c r="B79" s="21"/>
      <c r="C79" s="62" t="s">
        <v>13</v>
      </c>
      <c r="D79" s="7" t="s">
        <v>207</v>
      </c>
      <c r="E79" s="7"/>
      <c r="F79" s="7"/>
      <c r="G79" s="7"/>
      <c r="H79" s="7"/>
      <c r="I79" s="7"/>
      <c r="J79" s="7"/>
      <c r="L79" s="7"/>
      <c r="M79" s="8"/>
      <c r="N79" s="7"/>
      <c r="O79" s="7"/>
      <c r="P79" s="7"/>
      <c r="Q79" s="7"/>
      <c r="R79" s="7"/>
      <c r="S79" s="7"/>
      <c r="T79" s="11"/>
    </row>
    <row r="80" spans="2:20" ht="15" customHeight="1" x14ac:dyDescent="0.2">
      <c r="B80" s="21"/>
      <c r="C80" s="62" t="s">
        <v>13</v>
      </c>
      <c r="D80" s="7" t="s">
        <v>208</v>
      </c>
      <c r="E80" s="7"/>
      <c r="F80" s="7"/>
      <c r="G80" s="7"/>
      <c r="H80" s="7"/>
      <c r="I80" s="7"/>
      <c r="J80" s="7"/>
      <c r="L80" s="7"/>
      <c r="M80" s="8"/>
      <c r="N80" s="7"/>
      <c r="O80" s="7"/>
      <c r="P80" s="7"/>
      <c r="Q80" s="7"/>
      <c r="R80" s="7"/>
      <c r="S80" s="7"/>
      <c r="T80" s="11"/>
    </row>
    <row r="81" spans="2:20" ht="15" customHeight="1" x14ac:dyDescent="0.25">
      <c r="B81" s="21"/>
      <c r="C81" s="57"/>
      <c r="D81" s="7"/>
      <c r="E81" s="7"/>
      <c r="F81" s="7"/>
      <c r="G81" s="7"/>
      <c r="H81" s="7"/>
      <c r="I81" s="7"/>
      <c r="J81" s="7"/>
      <c r="L81" s="7"/>
      <c r="M81" s="8"/>
      <c r="N81" s="7"/>
      <c r="O81" s="7"/>
      <c r="P81" s="7"/>
      <c r="Q81" s="7"/>
      <c r="R81" s="7"/>
      <c r="S81" s="7"/>
      <c r="T81" s="11"/>
    </row>
    <row r="82" spans="2:20" ht="15" customHeight="1" x14ac:dyDescent="0.25">
      <c r="B82" s="21"/>
      <c r="C82" s="7" t="s">
        <v>231</v>
      </c>
      <c r="D82" s="7"/>
      <c r="E82" s="7"/>
      <c r="F82" s="7"/>
      <c r="G82" s="7"/>
      <c r="H82" s="7"/>
      <c r="I82" s="7"/>
      <c r="J82" s="7"/>
      <c r="L82" s="7"/>
      <c r="M82" s="8"/>
      <c r="N82" s="7"/>
      <c r="O82" s="7"/>
      <c r="P82" s="7"/>
      <c r="Q82" s="7"/>
      <c r="R82" s="7"/>
      <c r="S82" s="7"/>
      <c r="T82" s="11"/>
    </row>
    <row r="83" spans="2:20" ht="15" customHeight="1" x14ac:dyDescent="0.25">
      <c r="B83" s="21"/>
      <c r="C83" s="7"/>
      <c r="D83" s="7"/>
      <c r="E83" s="7"/>
      <c r="F83" s="7"/>
      <c r="G83" s="7"/>
      <c r="H83" s="7"/>
      <c r="I83" s="7"/>
      <c r="J83" s="7"/>
      <c r="L83" s="7"/>
      <c r="M83" s="8"/>
      <c r="N83" s="7"/>
      <c r="O83" s="7"/>
      <c r="P83" s="7"/>
      <c r="Q83" s="7"/>
      <c r="R83" s="7"/>
      <c r="S83" s="7"/>
      <c r="T83" s="11"/>
    </row>
    <row r="84" spans="2:20" ht="15" customHeight="1" x14ac:dyDescent="0.2">
      <c r="B84" s="21"/>
      <c r="C84" s="62" t="s">
        <v>13</v>
      </c>
      <c r="D84" s="7" t="s">
        <v>209</v>
      </c>
      <c r="E84" s="7"/>
      <c r="F84" s="7"/>
      <c r="G84" s="7"/>
      <c r="H84" s="7"/>
      <c r="I84" s="7"/>
      <c r="J84" s="7"/>
      <c r="L84" s="7"/>
      <c r="M84" s="8"/>
      <c r="N84" s="7"/>
      <c r="O84" s="7"/>
      <c r="P84" s="7"/>
      <c r="Q84" s="7"/>
      <c r="R84" s="7"/>
      <c r="S84" s="7"/>
      <c r="T84" s="11"/>
    </row>
    <row r="85" spans="2:20" ht="15" customHeight="1" x14ac:dyDescent="0.2">
      <c r="B85" s="21"/>
      <c r="C85" s="62" t="s">
        <v>13</v>
      </c>
      <c r="D85" s="7" t="s">
        <v>210</v>
      </c>
      <c r="E85" s="7"/>
      <c r="F85" s="7"/>
      <c r="G85" s="7"/>
      <c r="H85" s="7"/>
      <c r="I85" s="7"/>
      <c r="J85" s="7"/>
      <c r="L85" s="7"/>
      <c r="M85" s="8"/>
      <c r="N85" s="7"/>
      <c r="O85" s="7"/>
      <c r="P85" s="7"/>
      <c r="Q85" s="7"/>
      <c r="R85" s="7"/>
      <c r="S85" s="7"/>
      <c r="T85" s="11"/>
    </row>
    <row r="86" spans="2:20" ht="15" customHeight="1" x14ac:dyDescent="0.2">
      <c r="B86" s="21"/>
      <c r="C86" s="62" t="s">
        <v>13</v>
      </c>
      <c r="D86" s="7" t="s">
        <v>211</v>
      </c>
      <c r="E86" s="7"/>
      <c r="F86" s="7"/>
      <c r="G86" s="7"/>
      <c r="H86" s="7"/>
      <c r="I86" s="7"/>
      <c r="J86" s="7"/>
      <c r="L86" s="7"/>
      <c r="M86" s="8"/>
      <c r="N86" s="7"/>
      <c r="O86" s="7"/>
      <c r="P86" s="7"/>
      <c r="Q86" s="7"/>
      <c r="R86" s="7"/>
      <c r="S86" s="7"/>
      <c r="T86" s="11"/>
    </row>
    <row r="87" spans="2:20" ht="15" customHeight="1" x14ac:dyDescent="0.25">
      <c r="B87" s="21"/>
      <c r="C87" s="7"/>
      <c r="D87" s="7"/>
      <c r="E87" s="7"/>
      <c r="F87" s="7"/>
      <c r="G87" s="7"/>
      <c r="H87" s="7"/>
      <c r="I87" s="7"/>
      <c r="J87" s="7"/>
      <c r="L87" s="7"/>
      <c r="M87" s="8"/>
      <c r="N87" s="7"/>
      <c r="O87" s="7"/>
      <c r="P87" s="7"/>
      <c r="Q87" s="7"/>
      <c r="R87" s="7"/>
      <c r="S87" s="7"/>
      <c r="T87" s="11"/>
    </row>
    <row r="88" spans="2:20" ht="15" customHeight="1" x14ac:dyDescent="0.25">
      <c r="B88" s="21"/>
      <c r="C88" s="290" t="s">
        <v>41</v>
      </c>
      <c r="D88" s="294"/>
      <c r="E88" s="294"/>
      <c r="F88" s="294"/>
      <c r="G88" s="294"/>
      <c r="H88" s="294"/>
      <c r="I88" s="294"/>
      <c r="J88" s="294"/>
      <c r="K88" s="294"/>
      <c r="L88" s="294"/>
      <c r="M88" s="294"/>
      <c r="N88" s="294"/>
      <c r="O88" s="294"/>
      <c r="P88" s="294"/>
      <c r="Q88" s="294"/>
      <c r="R88" s="294"/>
      <c r="S88" s="294"/>
      <c r="T88" s="11"/>
    </row>
    <row r="89" spans="2:20" ht="15" customHeight="1" x14ac:dyDescent="0.25">
      <c r="B89" s="21"/>
      <c r="C89" s="294"/>
      <c r="D89" s="294"/>
      <c r="E89" s="294"/>
      <c r="F89" s="294"/>
      <c r="G89" s="294"/>
      <c r="H89" s="294"/>
      <c r="I89" s="294"/>
      <c r="J89" s="294"/>
      <c r="K89" s="294"/>
      <c r="L89" s="294"/>
      <c r="M89" s="294"/>
      <c r="N89" s="294"/>
      <c r="O89" s="294"/>
      <c r="P89" s="294"/>
      <c r="Q89" s="294"/>
      <c r="R89" s="294"/>
      <c r="S89" s="294"/>
      <c r="T89" s="11"/>
    </row>
    <row r="90" spans="2:20" ht="15" customHeight="1" x14ac:dyDescent="0.25">
      <c r="B90" s="21"/>
      <c r="C90" s="16"/>
      <c r="D90" s="7"/>
      <c r="E90" s="7"/>
      <c r="F90" s="7"/>
      <c r="G90" s="7"/>
      <c r="H90" s="7"/>
      <c r="I90" s="7"/>
      <c r="J90" s="7"/>
      <c r="L90" s="7"/>
      <c r="M90" s="8"/>
      <c r="N90" s="7"/>
      <c r="O90" s="7"/>
      <c r="P90" s="7"/>
      <c r="Q90" s="7"/>
      <c r="R90" s="7"/>
      <c r="S90" s="7"/>
      <c r="T90" s="11"/>
    </row>
    <row r="91" spans="2:20" ht="15" customHeight="1" thickBot="1" x14ac:dyDescent="0.3">
      <c r="B91" s="23"/>
      <c r="C91" s="12"/>
      <c r="D91" s="12"/>
      <c r="E91" s="12"/>
      <c r="F91" s="12"/>
      <c r="G91" s="12"/>
      <c r="H91" s="12"/>
      <c r="I91" s="12"/>
      <c r="J91" s="12"/>
      <c r="K91" s="13"/>
      <c r="L91" s="12"/>
      <c r="M91" s="14"/>
      <c r="N91" s="12"/>
      <c r="O91" s="12"/>
      <c r="P91" s="12"/>
      <c r="Q91" s="12"/>
      <c r="R91" s="12"/>
      <c r="S91" s="12"/>
      <c r="T91" s="15"/>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284" t="s">
        <v>32</v>
      </c>
      <c r="L99" s="284"/>
    </row>
    <row r="100" spans="11:12" hidden="1" x14ac:dyDescent="0.25"/>
  </sheetData>
  <mergeCells count="13">
    <mergeCell ref="K99:L99"/>
    <mergeCell ref="C3:S3"/>
    <mergeCell ref="C5:S5"/>
    <mergeCell ref="C7:S10"/>
    <mergeCell ref="C12:S13"/>
    <mergeCell ref="C38:S39"/>
    <mergeCell ref="C43:S45"/>
    <mergeCell ref="C47:S48"/>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0"/>
  <sheetViews>
    <sheetView showGridLines="0" showZeros="0" tabSelected="1" topLeftCell="F88" zoomScale="80" zoomScaleNormal="80" zoomScalePageLayoutView="60" workbookViewId="0">
      <selection activeCell="H93" sqref="H93"/>
    </sheetView>
  </sheetViews>
  <sheetFormatPr baseColWidth="10" defaultColWidth="0" defaultRowHeight="14.25" zeroHeight="1" x14ac:dyDescent="0.25"/>
  <cols>
    <col min="1" max="2" width="1.42578125" style="1" customWidth="1"/>
    <col min="3" max="3" width="23.7109375" style="1" customWidth="1"/>
    <col min="4" max="4" width="21.28515625" style="1" customWidth="1"/>
    <col min="5" max="5" width="28.42578125" style="1" customWidth="1"/>
    <col min="6" max="6" width="20.7109375" style="1" customWidth="1"/>
    <col min="7" max="7" width="95.85546875" style="1" customWidth="1"/>
    <col min="8" max="8" width="14.85546875" style="1" customWidth="1"/>
    <col min="9" max="9" width="81.28515625" style="66" customWidth="1"/>
    <col min="10" max="10" width="1.140625" style="1" customWidth="1"/>
    <col min="11" max="11" width="2.42578125" style="1" customWidth="1"/>
    <col min="12" max="12" width="11.42578125" style="1" customWidth="1"/>
    <col min="13" max="13" width="6.42578125" style="1" customWidth="1"/>
    <col min="14" max="17" width="0" style="1" hidden="1" customWidth="1"/>
    <col min="18" max="16384" width="11.42578125" style="1" hidden="1"/>
  </cols>
  <sheetData>
    <row r="1" spans="2:14" ht="6" customHeight="1" thickBot="1" x14ac:dyDescent="0.3">
      <c r="C1" s="2"/>
      <c r="G1" s="1" t="s">
        <v>5</v>
      </c>
    </row>
    <row r="2" spans="2:14" ht="91.5" customHeight="1" x14ac:dyDescent="0.25">
      <c r="B2" s="17"/>
      <c r="C2" s="18"/>
      <c r="D2" s="9"/>
      <c r="E2" s="9"/>
      <c r="F2" s="9"/>
      <c r="G2" s="9"/>
      <c r="H2" s="9"/>
      <c r="I2" s="67"/>
      <c r="J2" s="10"/>
    </row>
    <row r="3" spans="2:14" ht="33" customHeight="1" x14ac:dyDescent="0.25">
      <c r="B3" s="21"/>
      <c r="C3" s="285" t="s">
        <v>228</v>
      </c>
      <c r="D3" s="286"/>
      <c r="E3" s="286"/>
      <c r="F3" s="286"/>
      <c r="G3" s="286"/>
      <c r="H3" s="286"/>
      <c r="I3" s="286"/>
      <c r="J3" s="22"/>
      <c r="K3" s="5"/>
      <c r="L3" s="5"/>
      <c r="M3" s="5"/>
      <c r="N3" s="5"/>
    </row>
    <row r="4" spans="2:14" ht="9" customHeight="1" thickBot="1" x14ac:dyDescent="0.3">
      <c r="B4" s="21"/>
      <c r="C4" s="16"/>
      <c r="D4" s="7"/>
      <c r="E4" s="7"/>
      <c r="F4" s="7"/>
      <c r="G4" s="7"/>
      <c r="H4" s="7"/>
      <c r="I4" s="68"/>
      <c r="J4" s="11"/>
    </row>
    <row r="5" spans="2:14" ht="27.75" customHeight="1" x14ac:dyDescent="0.25">
      <c r="B5" s="21"/>
      <c r="C5" s="331" t="s">
        <v>6</v>
      </c>
      <c r="D5" s="332"/>
      <c r="E5" s="332"/>
      <c r="F5" s="332"/>
      <c r="G5" s="335" t="s">
        <v>24</v>
      </c>
      <c r="H5" s="336"/>
      <c r="I5" s="337"/>
      <c r="J5" s="11"/>
    </row>
    <row r="6" spans="2:14" ht="28.5" customHeight="1" thickBot="1" x14ac:dyDescent="0.3">
      <c r="B6" s="21"/>
      <c r="C6" s="333"/>
      <c r="D6" s="334"/>
      <c r="E6" s="334"/>
      <c r="F6" s="334"/>
      <c r="G6" s="341">
        <f>((D10+D22+D33+D69)/4)</f>
        <v>9.0383928571428562</v>
      </c>
      <c r="H6" s="342"/>
      <c r="I6" s="343"/>
      <c r="J6" s="11"/>
    </row>
    <row r="7" spans="2:14" ht="15" customHeight="1" thickBot="1" x14ac:dyDescent="0.3">
      <c r="B7" s="21"/>
      <c r="C7" s="16"/>
      <c r="D7" s="7"/>
      <c r="E7" s="7"/>
      <c r="F7" s="7"/>
      <c r="G7" s="7"/>
      <c r="H7" s="7"/>
      <c r="I7" s="68"/>
      <c r="J7" s="11"/>
    </row>
    <row r="8" spans="2:14" ht="26.25" customHeight="1" x14ac:dyDescent="0.25">
      <c r="B8" s="21"/>
      <c r="C8" s="338" t="s">
        <v>46</v>
      </c>
      <c r="D8" s="327" t="s">
        <v>23</v>
      </c>
      <c r="E8" s="327" t="s">
        <v>25</v>
      </c>
      <c r="F8" s="327" t="s">
        <v>23</v>
      </c>
      <c r="G8" s="327" t="s">
        <v>4</v>
      </c>
      <c r="H8" s="327" t="s">
        <v>10</v>
      </c>
      <c r="I8" s="329" t="s">
        <v>174</v>
      </c>
      <c r="J8" s="11"/>
      <c r="K8" s="6"/>
    </row>
    <row r="9" spans="2:14" ht="17.45" customHeight="1" thickBot="1" x14ac:dyDescent="0.3">
      <c r="B9" s="21"/>
      <c r="C9" s="339"/>
      <c r="D9" s="328"/>
      <c r="E9" s="340"/>
      <c r="F9" s="328"/>
      <c r="G9" s="328"/>
      <c r="H9" s="328"/>
      <c r="I9" s="330"/>
      <c r="J9" s="11"/>
      <c r="K9" s="6"/>
    </row>
    <row r="10" spans="2:14" ht="408.95" customHeight="1" x14ac:dyDescent="0.25">
      <c r="B10" s="21"/>
      <c r="C10" s="347" t="s">
        <v>45</v>
      </c>
      <c r="D10" s="357">
        <f>(((F10+F16+F17)/3)+F18)/2</f>
        <v>5.9333333333333336</v>
      </c>
      <c r="E10" s="298" t="s">
        <v>54</v>
      </c>
      <c r="F10" s="300">
        <f>(H10+H11+H13+H14+H15)/5</f>
        <v>30.6</v>
      </c>
      <c r="G10" s="253" t="s">
        <v>232</v>
      </c>
      <c r="H10" s="89">
        <v>60</v>
      </c>
      <c r="I10" s="271" t="s">
        <v>241</v>
      </c>
      <c r="J10" s="11"/>
      <c r="K10" s="6"/>
    </row>
    <row r="11" spans="2:14" ht="349.5" customHeight="1" x14ac:dyDescent="0.25">
      <c r="B11" s="21"/>
      <c r="C11" s="345"/>
      <c r="D11" s="351"/>
      <c r="E11" s="296"/>
      <c r="F11" s="301"/>
      <c r="G11" s="264" t="s">
        <v>233</v>
      </c>
      <c r="H11" s="324">
        <v>90</v>
      </c>
      <c r="I11" s="323" t="s">
        <v>261</v>
      </c>
      <c r="J11" s="11"/>
      <c r="K11" s="6"/>
      <c r="L11" s="60" t="s">
        <v>32</v>
      </c>
    </row>
    <row r="12" spans="2:14" ht="397.5" customHeight="1" x14ac:dyDescent="0.25">
      <c r="B12" s="21"/>
      <c r="C12" s="345"/>
      <c r="D12" s="351"/>
      <c r="E12" s="296"/>
      <c r="F12" s="301"/>
      <c r="G12" s="254" t="s">
        <v>235</v>
      </c>
      <c r="H12" s="324"/>
      <c r="I12" s="323"/>
      <c r="J12" s="11"/>
      <c r="K12" s="6"/>
      <c r="L12" s="69" t="s">
        <v>33</v>
      </c>
    </row>
    <row r="13" spans="2:14" ht="337.5" customHeight="1" x14ac:dyDescent="0.25">
      <c r="B13" s="21"/>
      <c r="C13" s="345"/>
      <c r="D13" s="351"/>
      <c r="E13" s="296"/>
      <c r="F13" s="301"/>
      <c r="G13" s="255" t="s">
        <v>153</v>
      </c>
      <c r="H13" s="401">
        <v>1</v>
      </c>
      <c r="I13" s="402" t="s">
        <v>242</v>
      </c>
      <c r="J13" s="11"/>
      <c r="K13" s="6"/>
    </row>
    <row r="14" spans="2:14" ht="218.45" customHeight="1" x14ac:dyDescent="0.25">
      <c r="B14" s="21"/>
      <c r="C14" s="345"/>
      <c r="D14" s="351"/>
      <c r="E14" s="296"/>
      <c r="F14" s="301"/>
      <c r="G14" s="255" t="s">
        <v>128</v>
      </c>
      <c r="H14" s="76">
        <v>1</v>
      </c>
      <c r="I14" s="272" t="s">
        <v>262</v>
      </c>
      <c r="J14" s="11"/>
      <c r="K14" s="6"/>
      <c r="L14" s="60"/>
    </row>
    <row r="15" spans="2:14" ht="139.5" customHeight="1" x14ac:dyDescent="0.25">
      <c r="B15" s="21"/>
      <c r="C15" s="345"/>
      <c r="D15" s="351"/>
      <c r="E15" s="299"/>
      <c r="F15" s="302"/>
      <c r="G15" s="256" t="s">
        <v>137</v>
      </c>
      <c r="H15" s="77">
        <v>1</v>
      </c>
      <c r="I15" s="266"/>
      <c r="J15" s="11"/>
      <c r="K15" s="6"/>
      <c r="L15" s="60"/>
    </row>
    <row r="16" spans="2:14" ht="161.44999999999999" customHeight="1" x14ac:dyDescent="0.25">
      <c r="B16" s="21"/>
      <c r="C16" s="345"/>
      <c r="D16" s="351"/>
      <c r="E16" s="251" t="s">
        <v>55</v>
      </c>
      <c r="F16" s="252">
        <f>H16</f>
        <v>1</v>
      </c>
      <c r="G16" s="257" t="s">
        <v>214</v>
      </c>
      <c r="H16" s="74">
        <v>1</v>
      </c>
      <c r="I16" s="273"/>
      <c r="J16" s="11"/>
      <c r="K16" s="6"/>
      <c r="L16" s="60"/>
    </row>
    <row r="17" spans="2:12" ht="208.5" customHeight="1" x14ac:dyDescent="0.25">
      <c r="B17" s="21"/>
      <c r="C17" s="345"/>
      <c r="D17" s="351"/>
      <c r="E17" s="251" t="s">
        <v>56</v>
      </c>
      <c r="F17" s="252">
        <f>H17</f>
        <v>1</v>
      </c>
      <c r="G17" s="258" t="s">
        <v>215</v>
      </c>
      <c r="H17" s="74">
        <v>1</v>
      </c>
      <c r="I17" s="273" t="s">
        <v>245</v>
      </c>
      <c r="J17" s="11"/>
      <c r="K17" s="6"/>
      <c r="L17" s="60"/>
    </row>
    <row r="18" spans="2:12" ht="142.5" customHeight="1" x14ac:dyDescent="0.25">
      <c r="B18" s="21"/>
      <c r="C18" s="345"/>
      <c r="D18" s="351"/>
      <c r="E18" s="295" t="s">
        <v>47</v>
      </c>
      <c r="F18" s="309">
        <f>(H18+H19+H20+H21)/4</f>
        <v>1</v>
      </c>
      <c r="G18" s="259" t="s">
        <v>82</v>
      </c>
      <c r="H18" s="75">
        <v>1</v>
      </c>
      <c r="I18" s="274"/>
      <c r="J18" s="11"/>
      <c r="K18" s="6"/>
      <c r="L18" s="60"/>
    </row>
    <row r="19" spans="2:12" ht="131.25" customHeight="1" x14ac:dyDescent="0.25">
      <c r="B19" s="21"/>
      <c r="C19" s="345"/>
      <c r="D19" s="351"/>
      <c r="E19" s="296"/>
      <c r="F19" s="301"/>
      <c r="G19" s="254" t="s">
        <v>81</v>
      </c>
      <c r="H19" s="76">
        <v>1</v>
      </c>
      <c r="I19" s="272"/>
      <c r="J19" s="11"/>
      <c r="K19" s="6"/>
    </row>
    <row r="20" spans="2:12" ht="156.75" customHeight="1" x14ac:dyDescent="0.25">
      <c r="B20" s="21"/>
      <c r="C20" s="345"/>
      <c r="D20" s="351"/>
      <c r="E20" s="296"/>
      <c r="F20" s="301"/>
      <c r="G20" s="254" t="s">
        <v>138</v>
      </c>
      <c r="H20" s="76">
        <v>1</v>
      </c>
      <c r="I20" s="272"/>
      <c r="J20" s="11"/>
      <c r="K20" s="6"/>
    </row>
    <row r="21" spans="2:12" ht="204" customHeight="1" thickBot="1" x14ac:dyDescent="0.3">
      <c r="B21" s="21"/>
      <c r="C21" s="346"/>
      <c r="D21" s="352"/>
      <c r="E21" s="297"/>
      <c r="F21" s="310"/>
      <c r="G21" s="260" t="s">
        <v>139</v>
      </c>
      <c r="H21" s="78">
        <v>1</v>
      </c>
      <c r="I21" s="275"/>
      <c r="J21" s="11"/>
      <c r="K21" s="6"/>
    </row>
    <row r="22" spans="2:12" ht="409.5" customHeight="1" x14ac:dyDescent="0.25">
      <c r="B22" s="21"/>
      <c r="C22" s="344" t="s">
        <v>49</v>
      </c>
      <c r="D22" s="350">
        <f>(((F22+F26+F29)/3)+F31)/2</f>
        <v>17.5</v>
      </c>
      <c r="E22" s="348" t="s">
        <v>57</v>
      </c>
      <c r="F22" s="359">
        <f>(H22+H23+H24+H25)/4</f>
        <v>1</v>
      </c>
      <c r="G22" s="261" t="s">
        <v>92</v>
      </c>
      <c r="H22" s="80">
        <v>1</v>
      </c>
      <c r="I22" s="276" t="s">
        <v>260</v>
      </c>
      <c r="J22" s="11"/>
    </row>
    <row r="23" spans="2:12" ht="25.5" x14ac:dyDescent="0.25">
      <c r="B23" s="21"/>
      <c r="C23" s="345"/>
      <c r="D23" s="351"/>
      <c r="E23" s="296"/>
      <c r="F23" s="301"/>
      <c r="G23" s="254" t="s">
        <v>216</v>
      </c>
      <c r="H23" s="87">
        <v>1</v>
      </c>
      <c r="I23" s="272"/>
      <c r="J23" s="11"/>
    </row>
    <row r="24" spans="2:12" ht="25.5" x14ac:dyDescent="0.25">
      <c r="B24" s="21"/>
      <c r="C24" s="345"/>
      <c r="D24" s="351"/>
      <c r="E24" s="296"/>
      <c r="F24" s="301"/>
      <c r="G24" s="254" t="s">
        <v>145</v>
      </c>
      <c r="H24" s="87">
        <v>1</v>
      </c>
      <c r="I24" s="272"/>
      <c r="J24" s="11"/>
    </row>
    <row r="25" spans="2:12" ht="369" customHeight="1" x14ac:dyDescent="0.25">
      <c r="B25" s="21"/>
      <c r="C25" s="345"/>
      <c r="D25" s="351"/>
      <c r="E25" s="299"/>
      <c r="F25" s="302"/>
      <c r="G25" s="256" t="s">
        <v>146</v>
      </c>
      <c r="H25" s="77">
        <v>1</v>
      </c>
      <c r="I25" s="266"/>
      <c r="J25" s="11"/>
    </row>
    <row r="26" spans="2:12" ht="52.5" customHeight="1" x14ac:dyDescent="0.25">
      <c r="B26" s="21"/>
      <c r="C26" s="345"/>
      <c r="D26" s="351"/>
      <c r="E26" s="311" t="s">
        <v>58</v>
      </c>
      <c r="F26" s="314">
        <f>(H27+H26+H28)/3</f>
        <v>100</v>
      </c>
      <c r="G26" s="259" t="s">
        <v>140</v>
      </c>
      <c r="H26" s="75">
        <v>100</v>
      </c>
      <c r="I26" s="274"/>
      <c r="J26" s="11"/>
    </row>
    <row r="27" spans="2:12" ht="96" customHeight="1" x14ac:dyDescent="0.25">
      <c r="B27" s="21"/>
      <c r="C27" s="345"/>
      <c r="D27" s="351"/>
      <c r="E27" s="312"/>
      <c r="F27" s="315"/>
      <c r="G27" s="254" t="s">
        <v>154</v>
      </c>
      <c r="H27" s="87">
        <v>100</v>
      </c>
      <c r="I27" s="272"/>
      <c r="J27" s="11"/>
    </row>
    <row r="28" spans="2:12" ht="48.6" customHeight="1" x14ac:dyDescent="0.25">
      <c r="B28" s="21"/>
      <c r="C28" s="345"/>
      <c r="D28" s="351"/>
      <c r="E28" s="313"/>
      <c r="F28" s="316"/>
      <c r="G28" s="256" t="s">
        <v>141</v>
      </c>
      <c r="H28" s="77">
        <v>100</v>
      </c>
      <c r="I28" s="266"/>
      <c r="J28" s="11"/>
    </row>
    <row r="29" spans="2:12" ht="25.5" x14ac:dyDescent="0.25">
      <c r="B29" s="21"/>
      <c r="C29" s="345"/>
      <c r="D29" s="351"/>
      <c r="E29" s="307" t="s">
        <v>59</v>
      </c>
      <c r="F29" s="309">
        <f>(H29+H30)/2</f>
        <v>1</v>
      </c>
      <c r="G29" s="259" t="s">
        <v>124</v>
      </c>
      <c r="H29" s="75">
        <v>1</v>
      </c>
      <c r="I29" s="274" t="s">
        <v>236</v>
      </c>
      <c r="J29" s="11"/>
    </row>
    <row r="30" spans="2:12" ht="257.25" customHeight="1" x14ac:dyDescent="0.25">
      <c r="B30" s="21"/>
      <c r="C30" s="345"/>
      <c r="D30" s="351"/>
      <c r="E30" s="307"/>
      <c r="F30" s="302"/>
      <c r="G30" s="256" t="s">
        <v>129</v>
      </c>
      <c r="H30" s="77">
        <v>1</v>
      </c>
      <c r="I30" s="266"/>
      <c r="J30" s="11"/>
    </row>
    <row r="31" spans="2:12" ht="59.25" customHeight="1" x14ac:dyDescent="0.25">
      <c r="B31" s="21"/>
      <c r="C31" s="345"/>
      <c r="D31" s="351"/>
      <c r="E31" s="307" t="s">
        <v>48</v>
      </c>
      <c r="F31" s="309">
        <f>(H31+H32)/2</f>
        <v>1</v>
      </c>
      <c r="G31" s="259" t="s">
        <v>130</v>
      </c>
      <c r="H31" s="75">
        <v>1</v>
      </c>
      <c r="I31" s="274"/>
      <c r="J31" s="11"/>
    </row>
    <row r="32" spans="2:12" ht="371.25" customHeight="1" thickBot="1" x14ac:dyDescent="0.3">
      <c r="B32" s="21"/>
      <c r="C32" s="346"/>
      <c r="D32" s="352"/>
      <c r="E32" s="356"/>
      <c r="F32" s="310"/>
      <c r="G32" s="262" t="s">
        <v>226</v>
      </c>
      <c r="H32" s="78">
        <v>1</v>
      </c>
      <c r="I32" s="275"/>
      <c r="J32" s="11"/>
    </row>
    <row r="33" spans="2:10" ht="198.95" customHeight="1" x14ac:dyDescent="0.25">
      <c r="B33" s="21"/>
      <c r="C33" s="344" t="s">
        <v>52</v>
      </c>
      <c r="D33" s="353">
        <f>(((F33+F38+F42+F46+F52+F58+F59)/7)+F63)/2</f>
        <v>11.720238095238095</v>
      </c>
      <c r="E33" s="349" t="s">
        <v>60</v>
      </c>
      <c r="F33" s="300">
        <f>(H33+H34+H35+H36+H37)/5</f>
        <v>1</v>
      </c>
      <c r="G33" s="263" t="s">
        <v>142</v>
      </c>
      <c r="H33" s="89">
        <v>1</v>
      </c>
      <c r="I33" s="271" t="s">
        <v>263</v>
      </c>
      <c r="J33" s="11"/>
    </row>
    <row r="34" spans="2:10" ht="89.25" x14ac:dyDescent="0.25">
      <c r="B34" s="21"/>
      <c r="C34" s="345"/>
      <c r="D34" s="354"/>
      <c r="E34" s="307"/>
      <c r="F34" s="301"/>
      <c r="G34" s="254" t="s">
        <v>143</v>
      </c>
      <c r="H34" s="76">
        <v>1</v>
      </c>
      <c r="I34" s="272"/>
      <c r="J34" s="11"/>
    </row>
    <row r="35" spans="2:10" ht="89.25" x14ac:dyDescent="0.25">
      <c r="B35" s="21"/>
      <c r="C35" s="345"/>
      <c r="D35" s="354"/>
      <c r="E35" s="307"/>
      <c r="F35" s="301"/>
      <c r="G35" s="254" t="s">
        <v>144</v>
      </c>
      <c r="H35" s="76">
        <v>1</v>
      </c>
      <c r="I35" s="272"/>
      <c r="J35" s="11"/>
    </row>
    <row r="36" spans="2:10" ht="195.6" customHeight="1" x14ac:dyDescent="0.25">
      <c r="B36" s="21"/>
      <c r="C36" s="345"/>
      <c r="D36" s="354"/>
      <c r="E36" s="307"/>
      <c r="F36" s="301"/>
      <c r="G36" s="254" t="s">
        <v>131</v>
      </c>
      <c r="H36" s="76">
        <v>1</v>
      </c>
      <c r="I36" s="272" t="s">
        <v>246</v>
      </c>
      <c r="J36" s="11"/>
    </row>
    <row r="37" spans="2:10" ht="51" x14ac:dyDescent="0.25">
      <c r="B37" s="21"/>
      <c r="C37" s="345"/>
      <c r="D37" s="354"/>
      <c r="E37" s="307"/>
      <c r="F37" s="302"/>
      <c r="G37" s="256" t="s">
        <v>234</v>
      </c>
      <c r="H37" s="77">
        <v>1</v>
      </c>
      <c r="I37" s="266" t="s">
        <v>237</v>
      </c>
      <c r="J37" s="11"/>
    </row>
    <row r="38" spans="2:10" ht="229.5" customHeight="1" x14ac:dyDescent="0.25">
      <c r="B38" s="21"/>
      <c r="C38" s="345"/>
      <c r="D38" s="354"/>
      <c r="E38" s="307" t="s">
        <v>61</v>
      </c>
      <c r="F38" s="309">
        <f>(H38+H39+H40+H41)/4</f>
        <v>20.75</v>
      </c>
      <c r="G38" s="259" t="s">
        <v>247</v>
      </c>
      <c r="H38" s="75">
        <v>1</v>
      </c>
      <c r="I38" s="274"/>
      <c r="J38" s="11"/>
    </row>
    <row r="39" spans="2:10" ht="72.75" customHeight="1" x14ac:dyDescent="0.25">
      <c r="B39" s="21"/>
      <c r="C39" s="345"/>
      <c r="D39" s="354"/>
      <c r="E39" s="307"/>
      <c r="F39" s="301"/>
      <c r="G39" s="281" t="s">
        <v>217</v>
      </c>
      <c r="H39" s="76">
        <v>1</v>
      </c>
      <c r="I39" s="272" t="s">
        <v>264</v>
      </c>
      <c r="J39" s="11"/>
    </row>
    <row r="40" spans="2:10" ht="42" customHeight="1" x14ac:dyDescent="0.25">
      <c r="B40" s="21"/>
      <c r="C40" s="345"/>
      <c r="D40" s="354"/>
      <c r="E40" s="307"/>
      <c r="F40" s="301"/>
      <c r="G40" s="254" t="s">
        <v>132</v>
      </c>
      <c r="H40" s="76">
        <v>1</v>
      </c>
      <c r="I40" s="272"/>
      <c r="J40" s="11"/>
    </row>
    <row r="41" spans="2:10" ht="107.1" customHeight="1" x14ac:dyDescent="0.25">
      <c r="B41" s="21"/>
      <c r="C41" s="345"/>
      <c r="D41" s="354"/>
      <c r="E41" s="307"/>
      <c r="F41" s="302"/>
      <c r="G41" s="256" t="s">
        <v>155</v>
      </c>
      <c r="H41" s="77">
        <v>80</v>
      </c>
      <c r="I41" s="266" t="s">
        <v>248</v>
      </c>
      <c r="J41" s="11"/>
    </row>
    <row r="42" spans="2:10" ht="63.75" x14ac:dyDescent="0.25">
      <c r="B42" s="21"/>
      <c r="C42" s="345"/>
      <c r="D42" s="354"/>
      <c r="E42" s="307" t="s">
        <v>62</v>
      </c>
      <c r="F42" s="309">
        <f>(H42+H43+H44+H45)/4</f>
        <v>1</v>
      </c>
      <c r="G42" s="259" t="s">
        <v>218</v>
      </c>
      <c r="H42" s="75">
        <v>1</v>
      </c>
      <c r="I42" s="274"/>
      <c r="J42" s="11"/>
    </row>
    <row r="43" spans="2:10" ht="221.1" customHeight="1" x14ac:dyDescent="0.25">
      <c r="B43" s="21"/>
      <c r="C43" s="345"/>
      <c r="D43" s="354"/>
      <c r="E43" s="307"/>
      <c r="F43" s="301"/>
      <c r="G43" s="254" t="s">
        <v>156</v>
      </c>
      <c r="H43" s="76">
        <v>1</v>
      </c>
      <c r="I43" s="272"/>
      <c r="J43" s="11"/>
    </row>
    <row r="44" spans="2:10" ht="66.75" customHeight="1" x14ac:dyDescent="0.25">
      <c r="B44" s="21"/>
      <c r="C44" s="345"/>
      <c r="D44" s="354"/>
      <c r="E44" s="307"/>
      <c r="F44" s="301"/>
      <c r="G44" s="254" t="s">
        <v>157</v>
      </c>
      <c r="H44" s="76">
        <v>1</v>
      </c>
      <c r="I44" s="272"/>
      <c r="J44" s="11"/>
    </row>
    <row r="45" spans="2:10" ht="146.1" customHeight="1" x14ac:dyDescent="0.25">
      <c r="B45" s="21"/>
      <c r="C45" s="345"/>
      <c r="D45" s="354"/>
      <c r="E45" s="307"/>
      <c r="F45" s="302"/>
      <c r="G45" s="256" t="s">
        <v>220</v>
      </c>
      <c r="H45" s="77">
        <v>1</v>
      </c>
      <c r="I45" s="266" t="s">
        <v>238</v>
      </c>
      <c r="J45" s="11"/>
    </row>
    <row r="46" spans="2:10" ht="185.25" customHeight="1" x14ac:dyDescent="0.25">
      <c r="B46" s="21"/>
      <c r="C46" s="345"/>
      <c r="D46" s="354"/>
      <c r="E46" s="307" t="s">
        <v>63</v>
      </c>
      <c r="F46" s="309">
        <f>(H46+H47+H48+H49+H50+H51)/6</f>
        <v>0.83333333333333337</v>
      </c>
      <c r="G46" s="259" t="s">
        <v>158</v>
      </c>
      <c r="H46" s="75"/>
      <c r="I46" s="274" t="s">
        <v>252</v>
      </c>
      <c r="J46" s="11"/>
    </row>
    <row r="47" spans="2:10" ht="89.25" x14ac:dyDescent="0.25">
      <c r="B47" s="21"/>
      <c r="C47" s="345"/>
      <c r="D47" s="354"/>
      <c r="E47" s="307"/>
      <c r="F47" s="301"/>
      <c r="G47" s="264" t="s">
        <v>221</v>
      </c>
      <c r="H47" s="76">
        <v>1</v>
      </c>
      <c r="I47" s="272" t="s">
        <v>251</v>
      </c>
      <c r="J47" s="11"/>
    </row>
    <row r="48" spans="2:10" ht="25.5" x14ac:dyDescent="0.25">
      <c r="B48" s="21"/>
      <c r="C48" s="345"/>
      <c r="D48" s="354"/>
      <c r="E48" s="307"/>
      <c r="F48" s="301"/>
      <c r="G48" s="254" t="s">
        <v>147</v>
      </c>
      <c r="H48" s="76">
        <v>1</v>
      </c>
      <c r="I48" s="272" t="s">
        <v>251</v>
      </c>
      <c r="J48" s="11"/>
    </row>
    <row r="49" spans="2:10" ht="114.75" x14ac:dyDescent="0.25">
      <c r="B49" s="21"/>
      <c r="C49" s="345"/>
      <c r="D49" s="354"/>
      <c r="E49" s="307"/>
      <c r="F49" s="301"/>
      <c r="G49" s="264" t="s">
        <v>160</v>
      </c>
      <c r="H49" s="76">
        <v>1</v>
      </c>
      <c r="I49" s="272" t="s">
        <v>251</v>
      </c>
      <c r="J49" s="11"/>
    </row>
    <row r="50" spans="2:10" ht="159" customHeight="1" x14ac:dyDescent="0.25">
      <c r="B50" s="21"/>
      <c r="C50" s="345"/>
      <c r="D50" s="354"/>
      <c r="E50" s="307"/>
      <c r="F50" s="301"/>
      <c r="G50" s="264" t="s">
        <v>159</v>
      </c>
      <c r="H50" s="76">
        <v>1</v>
      </c>
      <c r="I50" s="272" t="s">
        <v>250</v>
      </c>
      <c r="J50" s="11"/>
    </row>
    <row r="51" spans="2:10" ht="211.5" customHeight="1" x14ac:dyDescent="0.25">
      <c r="B51" s="21"/>
      <c r="C51" s="345"/>
      <c r="D51" s="354"/>
      <c r="E51" s="307"/>
      <c r="F51" s="302"/>
      <c r="G51" s="256" t="s">
        <v>148</v>
      </c>
      <c r="H51" s="77">
        <v>1</v>
      </c>
      <c r="I51" s="266"/>
      <c r="J51" s="11"/>
    </row>
    <row r="52" spans="2:10" ht="63.75" x14ac:dyDescent="0.25">
      <c r="B52" s="21"/>
      <c r="C52" s="345"/>
      <c r="D52" s="354"/>
      <c r="E52" s="307" t="s">
        <v>64</v>
      </c>
      <c r="F52" s="308">
        <f>(H52+H53+H54+H55+H56+H57)/6</f>
        <v>20.666666666666668</v>
      </c>
      <c r="G52" s="259" t="s">
        <v>161</v>
      </c>
      <c r="H52" s="75">
        <v>1</v>
      </c>
      <c r="I52" s="274" t="s">
        <v>249</v>
      </c>
      <c r="J52" s="11"/>
    </row>
    <row r="53" spans="2:10" ht="76.5" x14ac:dyDescent="0.25">
      <c r="B53" s="21"/>
      <c r="C53" s="345"/>
      <c r="D53" s="354"/>
      <c r="E53" s="307"/>
      <c r="F53" s="308"/>
      <c r="G53" s="254" t="s">
        <v>133</v>
      </c>
      <c r="H53" s="87">
        <v>1</v>
      </c>
      <c r="I53" s="272" t="s">
        <v>239</v>
      </c>
      <c r="J53" s="11"/>
    </row>
    <row r="54" spans="2:10" ht="50.45" customHeight="1" x14ac:dyDescent="0.25">
      <c r="B54" s="21"/>
      <c r="C54" s="345"/>
      <c r="D54" s="354"/>
      <c r="E54" s="307"/>
      <c r="F54" s="308"/>
      <c r="G54" s="254" t="s">
        <v>105</v>
      </c>
      <c r="H54" s="87">
        <v>1</v>
      </c>
      <c r="I54" s="272" t="s">
        <v>265</v>
      </c>
      <c r="J54" s="11"/>
    </row>
    <row r="55" spans="2:10" ht="353.45" customHeight="1" x14ac:dyDescent="0.25">
      <c r="B55" s="21"/>
      <c r="C55" s="345"/>
      <c r="D55" s="354"/>
      <c r="E55" s="307"/>
      <c r="F55" s="308"/>
      <c r="G55" s="254" t="s">
        <v>222</v>
      </c>
      <c r="H55" s="87">
        <v>1</v>
      </c>
      <c r="I55" s="272" t="s">
        <v>266</v>
      </c>
      <c r="J55" s="11"/>
    </row>
    <row r="56" spans="2:10" ht="102" x14ac:dyDescent="0.25">
      <c r="B56" s="21"/>
      <c r="C56" s="345"/>
      <c r="D56" s="354"/>
      <c r="E56" s="307"/>
      <c r="F56" s="308"/>
      <c r="G56" s="254" t="s">
        <v>162</v>
      </c>
      <c r="H56" s="87">
        <v>80</v>
      </c>
      <c r="I56" s="272" t="s">
        <v>253</v>
      </c>
      <c r="J56" s="11"/>
    </row>
    <row r="57" spans="2:10" ht="153" x14ac:dyDescent="0.25">
      <c r="B57" s="21"/>
      <c r="C57" s="345"/>
      <c r="D57" s="354"/>
      <c r="E57" s="307"/>
      <c r="F57" s="308"/>
      <c r="G57" s="256" t="s">
        <v>163</v>
      </c>
      <c r="H57" s="77">
        <v>40</v>
      </c>
      <c r="I57" s="266" t="s">
        <v>254</v>
      </c>
      <c r="J57" s="11"/>
    </row>
    <row r="58" spans="2:10" ht="203.1" customHeight="1" x14ac:dyDescent="0.25">
      <c r="B58" s="21"/>
      <c r="C58" s="345"/>
      <c r="D58" s="354"/>
      <c r="E58" s="251" t="s">
        <v>65</v>
      </c>
      <c r="F58" s="252">
        <f>H58</f>
        <v>0</v>
      </c>
      <c r="G58" s="257" t="s">
        <v>219</v>
      </c>
      <c r="H58" s="79"/>
      <c r="I58" s="273"/>
      <c r="J58" s="11"/>
    </row>
    <row r="59" spans="2:10" ht="78" customHeight="1" x14ac:dyDescent="0.25">
      <c r="B59" s="21"/>
      <c r="C59" s="345"/>
      <c r="D59" s="354"/>
      <c r="E59" s="307" t="s">
        <v>66</v>
      </c>
      <c r="F59" s="308">
        <f>(H59+H60+H61)/3</f>
        <v>20.666666666666668</v>
      </c>
      <c r="G59" s="259" t="s">
        <v>165</v>
      </c>
      <c r="H59" s="75">
        <v>60</v>
      </c>
      <c r="I59" s="274" t="s">
        <v>258</v>
      </c>
      <c r="J59" s="11"/>
    </row>
    <row r="60" spans="2:10" ht="89.25" x14ac:dyDescent="0.25">
      <c r="B60" s="21"/>
      <c r="C60" s="345"/>
      <c r="D60" s="354"/>
      <c r="E60" s="307"/>
      <c r="F60" s="308"/>
      <c r="G60" s="254" t="s">
        <v>164</v>
      </c>
      <c r="H60" s="87">
        <v>1</v>
      </c>
      <c r="I60" s="272"/>
      <c r="J60" s="11"/>
    </row>
    <row r="61" spans="2:10" ht="141" customHeight="1" x14ac:dyDescent="0.25">
      <c r="B61" s="21"/>
      <c r="C61" s="345"/>
      <c r="D61" s="354"/>
      <c r="E61" s="307"/>
      <c r="F61" s="308"/>
      <c r="G61" s="254" t="s">
        <v>108</v>
      </c>
      <c r="H61" s="324">
        <v>1</v>
      </c>
      <c r="I61" s="323"/>
      <c r="J61" s="11"/>
    </row>
    <row r="62" spans="2:10" ht="60.95" customHeight="1" x14ac:dyDescent="0.25">
      <c r="B62" s="21"/>
      <c r="C62" s="345"/>
      <c r="D62" s="354"/>
      <c r="E62" s="307"/>
      <c r="F62" s="308"/>
      <c r="G62" s="256" t="s">
        <v>166</v>
      </c>
      <c r="H62" s="325"/>
      <c r="I62" s="326"/>
      <c r="J62" s="11"/>
    </row>
    <row r="63" spans="2:10" ht="15.75" x14ac:dyDescent="0.25">
      <c r="B63" s="21"/>
      <c r="C63" s="345"/>
      <c r="D63" s="354"/>
      <c r="E63" s="307" t="s">
        <v>50</v>
      </c>
      <c r="F63" s="308">
        <f>(H63+H64+H65+H66+H67+H68)/6</f>
        <v>14.166666666666666</v>
      </c>
      <c r="G63" s="259" t="s">
        <v>109</v>
      </c>
      <c r="H63" s="75">
        <v>1</v>
      </c>
      <c r="I63" s="274"/>
      <c r="J63" s="11"/>
    </row>
    <row r="64" spans="2:10" ht="38.25" x14ac:dyDescent="0.25">
      <c r="B64" s="21"/>
      <c r="C64" s="345"/>
      <c r="D64" s="354"/>
      <c r="E64" s="307"/>
      <c r="F64" s="308"/>
      <c r="G64" s="254" t="s">
        <v>167</v>
      </c>
      <c r="H64" s="87">
        <v>1</v>
      </c>
      <c r="I64" s="272" t="s">
        <v>240</v>
      </c>
      <c r="J64" s="11"/>
    </row>
    <row r="65" spans="2:10" ht="25.5" x14ac:dyDescent="0.25">
      <c r="B65" s="21"/>
      <c r="C65" s="345"/>
      <c r="D65" s="354"/>
      <c r="E65" s="307"/>
      <c r="F65" s="308"/>
      <c r="G65" s="254" t="s">
        <v>51</v>
      </c>
      <c r="H65" s="87">
        <v>1</v>
      </c>
      <c r="I65" s="272"/>
      <c r="J65" s="11"/>
    </row>
    <row r="66" spans="2:10" ht="63" customHeight="1" x14ac:dyDescent="0.25">
      <c r="B66" s="21"/>
      <c r="C66" s="345"/>
      <c r="D66" s="354"/>
      <c r="E66" s="307"/>
      <c r="F66" s="308"/>
      <c r="G66" s="254" t="s">
        <v>149</v>
      </c>
      <c r="H66" s="87">
        <v>80</v>
      </c>
      <c r="I66" s="272" t="s">
        <v>259</v>
      </c>
      <c r="J66" s="11"/>
    </row>
    <row r="67" spans="2:10" ht="25.5" x14ac:dyDescent="0.25">
      <c r="B67" s="21"/>
      <c r="C67" s="345"/>
      <c r="D67" s="354"/>
      <c r="E67" s="307"/>
      <c r="F67" s="308"/>
      <c r="G67" s="254" t="s">
        <v>110</v>
      </c>
      <c r="H67" s="87">
        <v>1</v>
      </c>
      <c r="I67" s="272"/>
      <c r="J67" s="11"/>
    </row>
    <row r="68" spans="2:10" ht="26.25" thickBot="1" x14ac:dyDescent="0.3">
      <c r="B68" s="21"/>
      <c r="C68" s="346"/>
      <c r="D68" s="355"/>
      <c r="E68" s="356"/>
      <c r="F68" s="360"/>
      <c r="G68" s="260" t="s">
        <v>223</v>
      </c>
      <c r="H68" s="78">
        <v>1</v>
      </c>
      <c r="I68" s="275"/>
      <c r="J68" s="11"/>
    </row>
    <row r="69" spans="2:10" ht="63.75" x14ac:dyDescent="0.25">
      <c r="B69" s="21"/>
      <c r="C69" s="347" t="s">
        <v>44</v>
      </c>
      <c r="D69" s="357">
        <f>(((F69+F80+F83)/3)+F90)/2</f>
        <v>1</v>
      </c>
      <c r="E69" s="349" t="s">
        <v>53</v>
      </c>
      <c r="F69" s="358">
        <f>(H69+H70+H72+H73+H75+H78)/6</f>
        <v>1</v>
      </c>
      <c r="G69" s="261" t="s">
        <v>168</v>
      </c>
      <c r="H69" s="80">
        <v>1</v>
      </c>
      <c r="I69" s="276" t="s">
        <v>256</v>
      </c>
      <c r="J69" s="11"/>
    </row>
    <row r="70" spans="2:10" ht="76.5" x14ac:dyDescent="0.25">
      <c r="B70" s="21"/>
      <c r="C70" s="345"/>
      <c r="D70" s="351"/>
      <c r="E70" s="307"/>
      <c r="F70" s="308"/>
      <c r="G70" s="254" t="s">
        <v>150</v>
      </c>
      <c r="H70" s="324">
        <v>1</v>
      </c>
      <c r="I70" s="323" t="s">
        <v>257</v>
      </c>
      <c r="J70" s="11"/>
    </row>
    <row r="71" spans="2:10" ht="156.6" customHeight="1" x14ac:dyDescent="0.25">
      <c r="B71" s="21"/>
      <c r="C71" s="345"/>
      <c r="D71" s="351"/>
      <c r="E71" s="307"/>
      <c r="F71" s="308"/>
      <c r="G71" s="254" t="s">
        <v>169</v>
      </c>
      <c r="H71" s="324"/>
      <c r="I71" s="323"/>
      <c r="J71" s="11"/>
    </row>
    <row r="72" spans="2:10" ht="188.45" customHeight="1" x14ac:dyDescent="0.25">
      <c r="B72" s="21"/>
      <c r="C72" s="345"/>
      <c r="D72" s="351"/>
      <c r="E72" s="307"/>
      <c r="F72" s="308"/>
      <c r="G72" s="254" t="s">
        <v>119</v>
      </c>
      <c r="H72" s="87">
        <v>1</v>
      </c>
      <c r="I72" s="272"/>
      <c r="J72" s="11"/>
    </row>
    <row r="73" spans="2:10" ht="195" customHeight="1" x14ac:dyDescent="0.25">
      <c r="B73" s="21"/>
      <c r="C73" s="345"/>
      <c r="D73" s="351"/>
      <c r="E73" s="307"/>
      <c r="F73" s="308"/>
      <c r="G73" s="254" t="s">
        <v>243</v>
      </c>
      <c r="H73" s="324">
        <v>1</v>
      </c>
      <c r="I73" s="323" t="s">
        <v>244</v>
      </c>
      <c r="J73" s="11"/>
    </row>
    <row r="74" spans="2:10" ht="192.95" customHeight="1" x14ac:dyDescent="0.25">
      <c r="B74" s="21"/>
      <c r="C74" s="345"/>
      <c r="D74" s="351"/>
      <c r="E74" s="307"/>
      <c r="F74" s="308"/>
      <c r="G74" s="254" t="s">
        <v>134</v>
      </c>
      <c r="H74" s="324"/>
      <c r="I74" s="323"/>
      <c r="J74" s="11"/>
    </row>
    <row r="75" spans="2:10" ht="181.5" customHeight="1" x14ac:dyDescent="0.25">
      <c r="B75" s="21"/>
      <c r="C75" s="345"/>
      <c r="D75" s="351"/>
      <c r="E75" s="307"/>
      <c r="F75" s="308"/>
      <c r="G75" s="254" t="s">
        <v>151</v>
      </c>
      <c r="H75" s="324">
        <v>1</v>
      </c>
      <c r="I75" s="323" t="s">
        <v>244</v>
      </c>
      <c r="J75" s="11"/>
    </row>
    <row r="76" spans="2:10" ht="132.94999999999999" customHeight="1" x14ac:dyDescent="0.25">
      <c r="B76" s="21"/>
      <c r="C76" s="345"/>
      <c r="D76" s="351"/>
      <c r="E76" s="307"/>
      <c r="F76" s="308"/>
      <c r="G76" s="254" t="s">
        <v>135</v>
      </c>
      <c r="H76" s="324"/>
      <c r="I76" s="323"/>
      <c r="J76" s="11"/>
    </row>
    <row r="77" spans="2:10" ht="129.94999999999999" customHeight="1" x14ac:dyDescent="0.25">
      <c r="B77" s="21"/>
      <c r="C77" s="345"/>
      <c r="D77" s="351"/>
      <c r="E77" s="307"/>
      <c r="F77" s="308"/>
      <c r="G77" s="254" t="s">
        <v>224</v>
      </c>
      <c r="H77" s="324"/>
      <c r="I77" s="323"/>
      <c r="J77" s="11"/>
    </row>
    <row r="78" spans="2:10" ht="123" customHeight="1" x14ac:dyDescent="0.25">
      <c r="B78" s="21"/>
      <c r="C78" s="345"/>
      <c r="D78" s="351"/>
      <c r="E78" s="307"/>
      <c r="F78" s="308"/>
      <c r="G78" s="264" t="s">
        <v>152</v>
      </c>
      <c r="H78" s="324">
        <v>1</v>
      </c>
      <c r="I78" s="323"/>
      <c r="J78" s="11"/>
    </row>
    <row r="79" spans="2:10" ht="148.5" customHeight="1" x14ac:dyDescent="0.25">
      <c r="B79" s="21"/>
      <c r="C79" s="345"/>
      <c r="D79" s="351"/>
      <c r="E79" s="307"/>
      <c r="F79" s="308"/>
      <c r="G79" s="265" t="s">
        <v>170</v>
      </c>
      <c r="H79" s="325"/>
      <c r="I79" s="326"/>
      <c r="J79" s="11"/>
    </row>
    <row r="80" spans="2:10" ht="186.75" customHeight="1" x14ac:dyDescent="0.25">
      <c r="B80" s="21"/>
      <c r="C80" s="345"/>
      <c r="D80" s="351"/>
      <c r="E80" s="307" t="s">
        <v>67</v>
      </c>
      <c r="F80" s="308">
        <f>(H80+H81+H82)/3</f>
        <v>1</v>
      </c>
      <c r="G80" s="259" t="s">
        <v>136</v>
      </c>
      <c r="H80" s="75">
        <v>1</v>
      </c>
      <c r="I80" s="274"/>
      <c r="J80" s="11"/>
    </row>
    <row r="81" spans="2:10" ht="311.45" customHeight="1" x14ac:dyDescent="0.25">
      <c r="B81" s="21"/>
      <c r="C81" s="345"/>
      <c r="D81" s="351"/>
      <c r="E81" s="307"/>
      <c r="F81" s="308"/>
      <c r="G81" s="264" t="s">
        <v>171</v>
      </c>
      <c r="H81" s="87">
        <v>1</v>
      </c>
      <c r="I81" s="272" t="s">
        <v>267</v>
      </c>
      <c r="J81" s="11"/>
    </row>
    <row r="82" spans="2:10" ht="201" customHeight="1" x14ac:dyDescent="0.25">
      <c r="B82" s="21"/>
      <c r="C82" s="345"/>
      <c r="D82" s="351"/>
      <c r="E82" s="307"/>
      <c r="F82" s="308"/>
      <c r="G82" s="266" t="s">
        <v>172</v>
      </c>
      <c r="H82" s="77">
        <v>1</v>
      </c>
      <c r="I82" s="266"/>
      <c r="J82" s="11"/>
    </row>
    <row r="83" spans="2:10" ht="84" customHeight="1" x14ac:dyDescent="0.25">
      <c r="B83" s="21"/>
      <c r="C83" s="345"/>
      <c r="D83" s="351"/>
      <c r="E83" s="307" t="s">
        <v>184</v>
      </c>
      <c r="F83" s="308">
        <f>(H83+H87)/2</f>
        <v>1</v>
      </c>
      <c r="G83" s="305" t="s">
        <v>173</v>
      </c>
      <c r="H83" s="317">
        <v>1</v>
      </c>
      <c r="I83" s="320"/>
      <c r="J83" s="11"/>
    </row>
    <row r="84" spans="2:10" ht="72" customHeight="1" x14ac:dyDescent="0.25">
      <c r="B84" s="21"/>
      <c r="C84" s="345"/>
      <c r="D84" s="351"/>
      <c r="E84" s="307"/>
      <c r="F84" s="308"/>
      <c r="G84" s="306"/>
      <c r="H84" s="318"/>
      <c r="I84" s="321"/>
      <c r="J84" s="11"/>
    </row>
    <row r="85" spans="2:10" ht="69.95" customHeight="1" x14ac:dyDescent="0.25">
      <c r="B85" s="21"/>
      <c r="C85" s="345"/>
      <c r="D85" s="351"/>
      <c r="E85" s="307"/>
      <c r="F85" s="308"/>
      <c r="G85" s="306"/>
      <c r="H85" s="318"/>
      <c r="I85" s="321"/>
      <c r="J85" s="11"/>
    </row>
    <row r="86" spans="2:10" ht="95.45" customHeight="1" x14ac:dyDescent="0.25">
      <c r="B86" s="21"/>
      <c r="C86" s="345"/>
      <c r="D86" s="351"/>
      <c r="E86" s="307"/>
      <c r="F86" s="308"/>
      <c r="G86" s="306"/>
      <c r="H86" s="318"/>
      <c r="I86" s="321"/>
      <c r="J86" s="11"/>
    </row>
    <row r="87" spans="2:10" ht="164.1" customHeight="1" x14ac:dyDescent="0.25">
      <c r="B87" s="21"/>
      <c r="C87" s="345"/>
      <c r="D87" s="351"/>
      <c r="E87" s="307"/>
      <c r="F87" s="308"/>
      <c r="G87" s="303" t="s">
        <v>225</v>
      </c>
      <c r="H87" s="318">
        <v>1</v>
      </c>
      <c r="I87" s="321"/>
      <c r="J87" s="11"/>
    </row>
    <row r="88" spans="2:10" ht="61.5" customHeight="1" x14ac:dyDescent="0.25">
      <c r="B88" s="21"/>
      <c r="C88" s="345"/>
      <c r="D88" s="351"/>
      <c r="E88" s="307"/>
      <c r="F88" s="308"/>
      <c r="G88" s="303"/>
      <c r="H88" s="318"/>
      <c r="I88" s="321"/>
      <c r="J88" s="11"/>
    </row>
    <row r="89" spans="2:10" ht="104.45" customHeight="1" x14ac:dyDescent="0.25">
      <c r="B89" s="21"/>
      <c r="C89" s="345"/>
      <c r="D89" s="351"/>
      <c r="E89" s="307"/>
      <c r="F89" s="308"/>
      <c r="G89" s="304"/>
      <c r="H89" s="319"/>
      <c r="I89" s="322"/>
      <c r="J89" s="11"/>
    </row>
    <row r="90" spans="2:10" ht="25.5" x14ac:dyDescent="0.25">
      <c r="B90" s="21"/>
      <c r="C90" s="345"/>
      <c r="D90" s="351"/>
      <c r="E90" s="307" t="s">
        <v>111</v>
      </c>
      <c r="F90" s="308">
        <f>(H90+H91+H92)/3</f>
        <v>1</v>
      </c>
      <c r="G90" s="267" t="s">
        <v>122</v>
      </c>
      <c r="H90" s="90">
        <v>1</v>
      </c>
      <c r="I90" s="277"/>
      <c r="J90" s="11"/>
    </row>
    <row r="91" spans="2:10" ht="130.5" customHeight="1" x14ac:dyDescent="0.25">
      <c r="B91" s="21"/>
      <c r="C91" s="345"/>
      <c r="D91" s="351"/>
      <c r="E91" s="307"/>
      <c r="F91" s="308"/>
      <c r="G91" s="268" t="s">
        <v>125</v>
      </c>
      <c r="H91" s="91">
        <v>1</v>
      </c>
      <c r="I91" s="278" t="s">
        <v>255</v>
      </c>
      <c r="J91" s="11"/>
    </row>
    <row r="92" spans="2:10" ht="25.5" x14ac:dyDescent="0.25">
      <c r="B92" s="21"/>
      <c r="C92" s="345"/>
      <c r="D92" s="351"/>
      <c r="E92" s="307"/>
      <c r="F92" s="308"/>
      <c r="G92" s="269" t="s">
        <v>123</v>
      </c>
      <c r="H92" s="92">
        <v>1</v>
      </c>
      <c r="I92" s="279"/>
      <c r="J92" s="11"/>
    </row>
    <row r="93" spans="2:10" ht="9.75" customHeight="1" thickBot="1" x14ac:dyDescent="0.3">
      <c r="B93" s="70"/>
      <c r="C93" s="71"/>
      <c r="D93" s="71"/>
      <c r="E93" s="71"/>
      <c r="F93" s="71"/>
      <c r="G93" s="270"/>
      <c r="H93" s="71"/>
      <c r="I93" s="72"/>
      <c r="J93" s="73"/>
    </row>
    <row r="94" spans="2:10" hidden="1" x14ac:dyDescent="0.25">
      <c r="F94" s="30"/>
    </row>
    <row r="95" spans="2:10" hidden="1" x14ac:dyDescent="0.25"/>
    <row r="96" spans="2:10" hidden="1" x14ac:dyDescent="0.25"/>
    <row r="97" spans="4:4" hidden="1" x14ac:dyDescent="0.25"/>
    <row r="98" spans="4:4" hidden="1" x14ac:dyDescent="0.25"/>
    <row r="99" spans="4:4" hidden="1" x14ac:dyDescent="0.25"/>
    <row r="100" spans="4:4" hidden="1" x14ac:dyDescent="0.25"/>
    <row r="101" spans="4:4" hidden="1" x14ac:dyDescent="0.25"/>
    <row r="102" spans="4:4" hidden="1" x14ac:dyDescent="0.25">
      <c r="D102" s="30"/>
    </row>
    <row r="103" spans="4:4" x14ac:dyDescent="0.25"/>
    <row r="104" spans="4:4" x14ac:dyDescent="0.25"/>
    <row r="105" spans="4:4" x14ac:dyDescent="0.25"/>
    <row r="106" spans="4:4" x14ac:dyDescent="0.25"/>
    <row r="107" spans="4:4" x14ac:dyDescent="0.25"/>
    <row r="108" spans="4:4" x14ac:dyDescent="0.25"/>
    <row r="109" spans="4:4" x14ac:dyDescent="0.25"/>
    <row r="110" spans="4:4" x14ac:dyDescent="0.25"/>
    <row r="111" spans="4:4" x14ac:dyDescent="0.25"/>
    <row r="112" spans="4:4"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sheetData>
  <protectedRanges>
    <protectedRange sqref="H74 H75:I92 H11:I73" name="Simulado"/>
    <protectedRange sqref="F10 F69:F92 F12:F26 F28:F67" name="Actual"/>
  </protectedRanges>
  <mergeCells count="72">
    <mergeCell ref="C10:C21"/>
    <mergeCell ref="D10:D21"/>
    <mergeCell ref="D69:D92"/>
    <mergeCell ref="E63:E68"/>
    <mergeCell ref="F69:F79"/>
    <mergeCell ref="F18:F21"/>
    <mergeCell ref="F22:F25"/>
    <mergeCell ref="F33:F37"/>
    <mergeCell ref="F46:F51"/>
    <mergeCell ref="F52:F57"/>
    <mergeCell ref="F63:F68"/>
    <mergeCell ref="F42:F45"/>
    <mergeCell ref="E80:E82"/>
    <mergeCell ref="F80:F82"/>
    <mergeCell ref="F83:F89"/>
    <mergeCell ref="F90:F92"/>
    <mergeCell ref="C22:C32"/>
    <mergeCell ref="C33:C68"/>
    <mergeCell ref="C69:C92"/>
    <mergeCell ref="E22:E25"/>
    <mergeCell ref="E33:E37"/>
    <mergeCell ref="E46:E51"/>
    <mergeCell ref="E52:E57"/>
    <mergeCell ref="E83:E89"/>
    <mergeCell ref="E90:E92"/>
    <mergeCell ref="D22:D32"/>
    <mergeCell ref="D33:D68"/>
    <mergeCell ref="E38:E41"/>
    <mergeCell ref="E69:E79"/>
    <mergeCell ref="E29:E30"/>
    <mergeCell ref="E31:E32"/>
    <mergeCell ref="H11:H12"/>
    <mergeCell ref="H61:H62"/>
    <mergeCell ref="I61:I62"/>
    <mergeCell ref="I11:I12"/>
    <mergeCell ref="H70:H71"/>
    <mergeCell ref="I70:I71"/>
    <mergeCell ref="C3:I3"/>
    <mergeCell ref="H8:H9"/>
    <mergeCell ref="I8:I9"/>
    <mergeCell ref="C5:F5"/>
    <mergeCell ref="C6:F6"/>
    <mergeCell ref="G5:I5"/>
    <mergeCell ref="C8:C9"/>
    <mergeCell ref="D8:D9"/>
    <mergeCell ref="E8:E9"/>
    <mergeCell ref="F8:F9"/>
    <mergeCell ref="G6:I6"/>
    <mergeCell ref="G8:G9"/>
    <mergeCell ref="H83:H86"/>
    <mergeCell ref="H87:H89"/>
    <mergeCell ref="I83:I86"/>
    <mergeCell ref="I87:I89"/>
    <mergeCell ref="I73:I74"/>
    <mergeCell ref="H75:H77"/>
    <mergeCell ref="I75:I77"/>
    <mergeCell ref="H78:H79"/>
    <mergeCell ref="I78:I79"/>
    <mergeCell ref="H73:H74"/>
    <mergeCell ref="E18:E21"/>
    <mergeCell ref="E10:E15"/>
    <mergeCell ref="F10:F15"/>
    <mergeCell ref="G87:G89"/>
    <mergeCell ref="G83:G86"/>
    <mergeCell ref="E42:E45"/>
    <mergeCell ref="E59:E62"/>
    <mergeCell ref="F59:F62"/>
    <mergeCell ref="F38:F41"/>
    <mergeCell ref="F29:F30"/>
    <mergeCell ref="F31:F32"/>
    <mergeCell ref="E26:E28"/>
    <mergeCell ref="F26:F28"/>
  </mergeCells>
  <conditionalFormatting sqref="H63:H70 H72:H73 H75 H78 H80:H83 H87 H90:H92 H13:H61">
    <cfRule type="cellIs" dxfId="34" priority="31" operator="between">
      <formula>81</formula>
      <formula>100</formula>
    </cfRule>
    <cfRule type="cellIs" dxfId="33" priority="32" operator="between">
      <formula>61</formula>
      <formula>80</formula>
    </cfRule>
    <cfRule type="cellIs" dxfId="32" priority="33" operator="between">
      <formula>41</formula>
      <formula>60</formula>
    </cfRule>
    <cfRule type="cellIs" dxfId="31" priority="34" operator="between">
      <formula>21</formula>
      <formula>40</formula>
    </cfRule>
    <cfRule type="cellIs" dxfId="30" priority="35" operator="between">
      <formula>1</formula>
      <formula>20</formula>
    </cfRule>
  </conditionalFormatting>
  <conditionalFormatting sqref="H10:H92">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1</formula>
      <formula>20</formula>
    </cfRule>
  </conditionalFormatting>
  <conditionalFormatting sqref="F10:F92">
    <cfRule type="cellIs" dxfId="24" priority="6" operator="between">
      <formula>80.5</formula>
      <formula>100</formula>
    </cfRule>
    <cfRule type="cellIs" dxfId="23" priority="7" operator="between">
      <formula>60.5</formula>
      <formula>80.4</formula>
    </cfRule>
    <cfRule type="cellIs" dxfId="22" priority="8" operator="between">
      <formula>40.5</formula>
      <formula>60.4</formula>
    </cfRule>
    <cfRule type="cellIs" dxfId="21" priority="9" operator="between">
      <formula>20.5</formula>
      <formula>40.4</formula>
    </cfRule>
    <cfRule type="cellIs" dxfId="20" priority="30" operator="between">
      <formula>0.1</formula>
      <formula>20.4</formula>
    </cfRule>
  </conditionalFormatting>
  <conditionalFormatting sqref="D10:D92">
    <cfRule type="cellIs" dxfId="19" priority="10" operator="between">
      <formula>0.1</formula>
      <formula>20.4</formula>
    </cfRule>
    <cfRule type="cellIs" dxfId="18" priority="26" operator="between">
      <formula>80.5</formula>
      <formula>100</formula>
    </cfRule>
    <cfRule type="cellIs" dxfId="17" priority="27" operator="between">
      <formula>60.5</formula>
      <formula>80.4</formula>
    </cfRule>
    <cfRule type="cellIs" dxfId="16" priority="28" operator="between">
      <formula>40.5</formula>
      <formula>60.4</formula>
    </cfRule>
    <cfRule type="cellIs" dxfId="15" priority="29" operator="between">
      <formula>20.5</formula>
      <formula>40.4</formula>
    </cfRule>
  </conditionalFormatting>
  <conditionalFormatting sqref="G6:I6">
    <cfRule type="cellIs" dxfId="14" priority="1" operator="between">
      <formula>80.5</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0.1</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90:H92 H59:H61 H63:H70 H72:H73 H75 H78 H80:H83 H87 H13:H58">
      <formula1>0</formula1>
      <formula2>100</formula2>
    </dataValidation>
    <dataValidation type="whole" operator="equal" allowBlank="1" showInputMessage="1" showErrorMessage="1" errorTitle="ERROR" error="ERROR. NO DEBE DILIGENCIAR ESTA CELDA" sqref="F10:F92">
      <formula1>7777777777777770000</formula1>
    </dataValidation>
    <dataValidation type="whole" operator="equal" allowBlank="1" showInputMessage="1" showErrorMessage="1" errorTitle="ERROR" error="ERROR. NO DEBE DILIGENCIAR ESTA CELDA" sqref="D10:D92">
      <formula1>7777777777777770</formula1>
    </dataValidation>
    <dataValidation type="decimal" operator="equal" allowBlank="1" showInputMessage="1" showErrorMessage="1" error="ERROR, NO DEBE DILIGENCIAR ESTA CELDA_x000a_" sqref="G6:I6">
      <formula1>0.9999</formula1>
    </dataValidation>
  </dataValidation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6"/>
  <sheetViews>
    <sheetView showGridLines="0" zoomScale="90" zoomScaleNormal="90" zoomScalePageLayoutView="80" workbookViewId="0">
      <selection activeCell="C4" sqref="C4"/>
    </sheetView>
  </sheetViews>
  <sheetFormatPr baseColWidth="10" defaultColWidth="0" defaultRowHeight="14.25" zeroHeight="1" x14ac:dyDescent="0.2"/>
  <cols>
    <col min="1" max="1" width="0.85546875" style="34" customWidth="1"/>
    <col min="2" max="2" width="1.42578125" style="34" customWidth="1"/>
    <col min="3" max="20" width="11.42578125" style="34" customWidth="1"/>
    <col min="21" max="21" width="1" style="34" customWidth="1"/>
    <col min="22" max="22" width="3.85546875" style="34" customWidth="1"/>
    <col min="23" max="16384" width="11.42578125" style="34" hidden="1"/>
  </cols>
  <sheetData>
    <row r="1" spans="2:21" ht="10.5" customHeight="1" thickBot="1" x14ac:dyDescent="0.25"/>
    <row r="2" spans="2:21" ht="92.25" customHeight="1" x14ac:dyDescent="0.2">
      <c r="B2" s="31"/>
      <c r="C2" s="32"/>
      <c r="D2" s="32"/>
      <c r="E2" s="32"/>
      <c r="F2" s="32"/>
      <c r="G2" s="32"/>
      <c r="H2" s="32"/>
      <c r="I2" s="32"/>
      <c r="J2" s="32"/>
      <c r="K2" s="32"/>
      <c r="L2" s="32"/>
      <c r="M2" s="32"/>
      <c r="N2" s="32"/>
      <c r="O2" s="32"/>
      <c r="P2" s="32"/>
      <c r="Q2" s="32"/>
      <c r="R2" s="32"/>
      <c r="S2" s="32"/>
      <c r="T2" s="32"/>
      <c r="U2" s="33"/>
    </row>
    <row r="3" spans="2:21" ht="25.5" x14ac:dyDescent="0.2">
      <c r="B3" s="35"/>
      <c r="C3" s="285" t="s">
        <v>229</v>
      </c>
      <c r="D3" s="286"/>
      <c r="E3" s="286"/>
      <c r="F3" s="286"/>
      <c r="G3" s="286"/>
      <c r="H3" s="286"/>
      <c r="I3" s="286"/>
      <c r="J3" s="286"/>
      <c r="K3" s="286"/>
      <c r="L3" s="286"/>
      <c r="M3" s="286"/>
      <c r="N3" s="286"/>
      <c r="O3" s="286"/>
      <c r="P3" s="286"/>
      <c r="Q3" s="286"/>
      <c r="R3" s="286"/>
      <c r="S3" s="286"/>
      <c r="T3" s="286"/>
      <c r="U3" s="36"/>
    </row>
    <row r="4" spans="2:21" ht="6.75" customHeight="1" x14ac:dyDescent="0.2">
      <c r="B4" s="35"/>
      <c r="C4" s="37"/>
      <c r="D4" s="37"/>
      <c r="E4" s="37"/>
      <c r="F4" s="37"/>
      <c r="G4" s="37"/>
      <c r="H4" s="37"/>
      <c r="I4" s="37"/>
      <c r="J4" s="37"/>
      <c r="K4" s="37"/>
      <c r="L4" s="37"/>
      <c r="M4" s="37"/>
      <c r="N4" s="37"/>
      <c r="O4" s="37"/>
      <c r="P4" s="37"/>
      <c r="Q4" s="37"/>
      <c r="R4" s="37"/>
      <c r="S4" s="37"/>
      <c r="T4" s="37"/>
      <c r="U4" s="36"/>
    </row>
    <row r="5" spans="2:21" x14ac:dyDescent="0.2">
      <c r="B5" s="35"/>
      <c r="C5" s="37"/>
      <c r="D5" s="37"/>
      <c r="E5" s="37"/>
      <c r="F5" s="37"/>
      <c r="G5" s="37"/>
      <c r="H5" s="37"/>
      <c r="I5" s="37"/>
      <c r="J5" s="37"/>
      <c r="K5" s="37"/>
      <c r="L5" s="37"/>
      <c r="M5" s="37"/>
      <c r="N5" s="37"/>
      <c r="O5" s="37"/>
      <c r="P5" s="37"/>
      <c r="Q5" s="37"/>
      <c r="R5" s="37"/>
      <c r="S5" s="37"/>
      <c r="T5" s="37"/>
      <c r="U5" s="36"/>
    </row>
    <row r="6" spans="2:21" ht="18" customHeight="1" x14ac:dyDescent="0.25">
      <c r="B6" s="35"/>
      <c r="C6" s="280" t="s">
        <v>42</v>
      </c>
      <c r="D6" s="64"/>
      <c r="E6" s="65"/>
      <c r="F6" s="65"/>
      <c r="G6" s="65"/>
      <c r="H6" s="65"/>
      <c r="I6" s="64"/>
      <c r="J6" s="64"/>
      <c r="K6" s="64"/>
      <c r="L6" s="65"/>
      <c r="M6" s="65"/>
      <c r="N6" s="65"/>
      <c r="O6" s="65"/>
      <c r="P6" s="65"/>
      <c r="Q6" s="65"/>
      <c r="R6" s="65"/>
      <c r="S6" s="65"/>
      <c r="T6" s="65"/>
      <c r="U6" s="36"/>
    </row>
    <row r="7" spans="2:21" x14ac:dyDescent="0.2">
      <c r="B7" s="35"/>
      <c r="E7" s="37"/>
      <c r="F7" s="37"/>
      <c r="G7" s="37"/>
      <c r="H7" s="37"/>
      <c r="L7" s="37"/>
      <c r="M7" s="37"/>
      <c r="N7" s="37"/>
      <c r="O7" s="37"/>
      <c r="P7" s="37"/>
      <c r="Q7" s="37"/>
      <c r="R7" s="37"/>
      <c r="S7" s="37"/>
      <c r="T7" s="37"/>
      <c r="U7" s="36"/>
    </row>
    <row r="8" spans="2:21" x14ac:dyDescent="0.2">
      <c r="B8" s="35"/>
      <c r="E8" s="37"/>
      <c r="F8" s="37"/>
      <c r="G8" s="37"/>
      <c r="H8" s="37"/>
      <c r="L8" s="37"/>
      <c r="M8" s="37"/>
      <c r="N8" s="37"/>
      <c r="O8" s="37"/>
      <c r="P8" s="37"/>
      <c r="Q8" s="37"/>
      <c r="R8" s="37"/>
      <c r="S8" s="37"/>
      <c r="T8" s="37"/>
      <c r="U8" s="36"/>
    </row>
    <row r="9" spans="2:21" x14ac:dyDescent="0.2">
      <c r="B9" s="35"/>
      <c r="E9" s="37"/>
      <c r="F9" s="37"/>
      <c r="G9" s="37"/>
      <c r="H9" s="37"/>
      <c r="I9" s="37"/>
      <c r="L9" s="37"/>
      <c r="M9" s="37"/>
      <c r="N9" s="37"/>
      <c r="O9" s="37"/>
      <c r="P9" s="37"/>
      <c r="Q9" s="37"/>
      <c r="R9" s="37"/>
      <c r="S9" s="37"/>
      <c r="T9" s="37"/>
      <c r="U9" s="36"/>
    </row>
    <row r="10" spans="2:21" x14ac:dyDescent="0.2">
      <c r="B10" s="35"/>
      <c r="C10" s="37"/>
      <c r="D10" s="37"/>
      <c r="E10" s="37"/>
      <c r="F10" s="37"/>
      <c r="G10" s="37"/>
      <c r="H10" s="37"/>
      <c r="J10" s="37"/>
      <c r="K10" s="37"/>
      <c r="L10" s="37"/>
      <c r="M10" s="37"/>
      <c r="N10" s="37"/>
      <c r="O10" s="37"/>
      <c r="P10" s="37"/>
      <c r="Q10" s="37"/>
      <c r="R10" s="37"/>
      <c r="S10" s="37"/>
      <c r="T10" s="37"/>
      <c r="U10" s="36"/>
    </row>
    <row r="11" spans="2:21" x14ac:dyDescent="0.2">
      <c r="B11" s="35"/>
      <c r="C11" s="37"/>
      <c r="D11" s="37"/>
      <c r="E11" s="37"/>
      <c r="F11" s="37"/>
      <c r="G11" s="37"/>
      <c r="H11" s="37"/>
      <c r="I11" s="37"/>
      <c r="J11" s="37" t="s">
        <v>12</v>
      </c>
      <c r="K11" s="37" t="s">
        <v>11</v>
      </c>
      <c r="L11" s="37"/>
      <c r="M11" s="37"/>
      <c r="N11" s="37"/>
      <c r="O11" s="37"/>
      <c r="P11" s="37"/>
      <c r="Q11" s="37"/>
      <c r="R11" s="37"/>
      <c r="S11" s="37"/>
      <c r="T11" s="37"/>
      <c r="U11" s="36"/>
    </row>
    <row r="12" spans="2:21" x14ac:dyDescent="0.2">
      <c r="B12" s="35"/>
      <c r="C12" s="37"/>
      <c r="D12" s="37"/>
      <c r="E12" s="37"/>
      <c r="F12" s="37"/>
      <c r="G12" s="37"/>
      <c r="H12" s="37"/>
      <c r="I12" s="37" t="str">
        <f>+Inicio!C5</f>
        <v>POLÍTICA GOBIERNO DIGITAL (ANTES GOBIERNO EN LÍNEA)</v>
      </c>
      <c r="J12" s="37">
        <v>100</v>
      </c>
      <c r="K12" s="38">
        <f>+Autodiagnóstico!G6</f>
        <v>9.0383928571428562</v>
      </c>
      <c r="L12" s="37"/>
      <c r="M12" s="37"/>
      <c r="N12" s="37"/>
      <c r="O12" s="37"/>
      <c r="P12" s="37"/>
      <c r="Q12" s="37"/>
      <c r="R12" s="37"/>
      <c r="S12" s="37"/>
      <c r="T12" s="37"/>
      <c r="U12" s="36"/>
    </row>
    <row r="13" spans="2:21" x14ac:dyDescent="0.2">
      <c r="B13" s="35"/>
      <c r="C13" s="37"/>
      <c r="D13" s="37"/>
      <c r="E13" s="37"/>
      <c r="F13" s="37"/>
      <c r="G13" s="37"/>
      <c r="H13" s="37"/>
      <c r="I13" s="37"/>
      <c r="K13" s="37"/>
      <c r="L13" s="37"/>
      <c r="M13" s="37"/>
      <c r="N13" s="37"/>
      <c r="O13" s="37"/>
      <c r="P13" s="37"/>
      <c r="Q13" s="37"/>
      <c r="R13" s="37"/>
      <c r="S13" s="37"/>
      <c r="T13" s="37"/>
      <c r="U13" s="36"/>
    </row>
    <row r="14" spans="2:21" x14ac:dyDescent="0.2">
      <c r="B14" s="35"/>
      <c r="C14" s="37"/>
      <c r="D14" s="37"/>
      <c r="E14" s="37"/>
      <c r="F14" s="37"/>
      <c r="G14" s="37"/>
      <c r="H14" s="37"/>
      <c r="I14" s="37"/>
      <c r="J14" s="37"/>
      <c r="K14" s="37"/>
      <c r="L14" s="37"/>
      <c r="M14" s="37"/>
      <c r="N14" s="37"/>
      <c r="O14" s="37"/>
      <c r="P14" s="37"/>
      <c r="Q14" s="37"/>
      <c r="R14" s="37"/>
      <c r="S14" s="37"/>
      <c r="T14" s="37"/>
      <c r="U14" s="36"/>
    </row>
    <row r="15" spans="2:21" x14ac:dyDescent="0.2">
      <c r="B15" s="35"/>
      <c r="C15" s="37"/>
      <c r="D15" s="37"/>
      <c r="E15" s="37"/>
      <c r="F15" s="37"/>
      <c r="G15" s="37"/>
      <c r="H15" s="37"/>
      <c r="I15" s="37"/>
      <c r="J15" s="37"/>
      <c r="K15" s="37"/>
      <c r="L15" s="37"/>
      <c r="M15" s="37"/>
      <c r="N15" s="37"/>
      <c r="O15" s="37"/>
      <c r="P15" s="37"/>
      <c r="Q15" s="37"/>
      <c r="R15" s="37"/>
      <c r="S15" s="37"/>
      <c r="T15" s="37"/>
      <c r="U15" s="36"/>
    </row>
    <row r="16" spans="2:21" x14ac:dyDescent="0.2">
      <c r="B16" s="35"/>
      <c r="C16" s="37"/>
      <c r="D16" s="37"/>
      <c r="E16" s="37"/>
      <c r="F16" s="37"/>
      <c r="G16" s="37"/>
      <c r="H16" s="37"/>
      <c r="I16" s="37"/>
      <c r="J16" s="37"/>
      <c r="K16" s="37"/>
      <c r="L16" s="37"/>
      <c r="M16" s="37"/>
      <c r="N16" s="37"/>
      <c r="O16" s="37"/>
      <c r="P16" s="37"/>
      <c r="Q16" s="37"/>
      <c r="R16" s="37"/>
      <c r="S16" s="37"/>
      <c r="T16" s="37"/>
      <c r="U16" s="36"/>
    </row>
    <row r="17" spans="2:21" x14ac:dyDescent="0.2">
      <c r="B17" s="35"/>
      <c r="C17" s="37"/>
      <c r="D17" s="37"/>
      <c r="E17" s="37"/>
      <c r="F17" s="37"/>
      <c r="G17" s="37"/>
      <c r="H17" s="37"/>
      <c r="I17" s="37"/>
      <c r="J17" s="37"/>
      <c r="K17" s="37"/>
      <c r="L17" s="37"/>
      <c r="M17" s="37"/>
      <c r="N17" s="37"/>
      <c r="O17" s="37"/>
      <c r="P17" s="37"/>
      <c r="Q17" s="37"/>
      <c r="R17" s="37"/>
      <c r="S17" s="37"/>
      <c r="T17" s="37"/>
      <c r="U17" s="36"/>
    </row>
    <row r="18" spans="2:21" x14ac:dyDescent="0.2">
      <c r="B18" s="35"/>
      <c r="C18" s="37"/>
      <c r="D18" s="37"/>
      <c r="E18" s="37"/>
      <c r="F18" s="37"/>
      <c r="G18" s="37"/>
      <c r="H18" s="37"/>
      <c r="I18" s="37"/>
      <c r="J18" s="37"/>
      <c r="K18" s="37"/>
      <c r="L18" s="37"/>
      <c r="M18" s="37"/>
      <c r="N18" s="37"/>
      <c r="O18" s="37"/>
      <c r="P18" s="37"/>
      <c r="Q18" s="37"/>
      <c r="R18" s="37"/>
      <c r="S18" s="37"/>
      <c r="T18" s="37"/>
      <c r="U18" s="36"/>
    </row>
    <row r="19" spans="2:21" x14ac:dyDescent="0.2">
      <c r="B19" s="35"/>
      <c r="C19" s="37"/>
      <c r="D19" s="37"/>
      <c r="E19" s="37"/>
      <c r="F19" s="37"/>
      <c r="G19" s="37"/>
      <c r="H19" s="37"/>
      <c r="I19" s="37"/>
      <c r="J19" s="37"/>
      <c r="K19" s="37"/>
      <c r="L19" s="37"/>
      <c r="M19" s="37"/>
      <c r="N19" s="37"/>
      <c r="O19" s="37"/>
      <c r="P19" s="37"/>
      <c r="Q19" s="37"/>
      <c r="R19" s="37"/>
      <c r="S19" s="37"/>
      <c r="T19" s="37"/>
      <c r="U19" s="36"/>
    </row>
    <row r="20" spans="2:21" x14ac:dyDescent="0.2">
      <c r="B20" s="35"/>
      <c r="C20" s="37"/>
      <c r="D20" s="37"/>
      <c r="E20" s="37"/>
      <c r="F20" s="37"/>
      <c r="G20" s="37"/>
      <c r="H20" s="37"/>
      <c r="I20" s="37"/>
      <c r="J20" s="37"/>
      <c r="K20" s="37"/>
      <c r="L20" s="37"/>
      <c r="M20" s="37"/>
      <c r="N20" s="37"/>
      <c r="O20" s="37"/>
      <c r="P20" s="37"/>
      <c r="Q20" s="37"/>
      <c r="R20" s="37"/>
      <c r="S20" s="37"/>
      <c r="T20" s="37"/>
      <c r="U20" s="36"/>
    </row>
    <row r="21" spans="2:21" x14ac:dyDescent="0.2">
      <c r="B21" s="35"/>
      <c r="C21" s="37"/>
      <c r="D21" s="37"/>
      <c r="E21" s="37"/>
      <c r="F21" s="37"/>
      <c r="G21" s="37"/>
      <c r="H21" s="37"/>
      <c r="I21" s="37"/>
      <c r="J21" s="37"/>
      <c r="K21" s="37"/>
      <c r="L21" s="37"/>
      <c r="M21" s="37"/>
      <c r="N21" s="37"/>
      <c r="O21" s="37"/>
      <c r="P21" s="37"/>
      <c r="Q21" s="37"/>
      <c r="R21" s="37"/>
      <c r="S21" s="37"/>
      <c r="T21" s="37"/>
      <c r="U21" s="36"/>
    </row>
    <row r="22" spans="2:21" x14ac:dyDescent="0.2">
      <c r="B22" s="35"/>
      <c r="C22" s="37"/>
      <c r="D22" s="37"/>
      <c r="E22" s="37"/>
      <c r="F22" s="37"/>
      <c r="G22" s="37"/>
      <c r="H22" s="37"/>
      <c r="I22" s="37"/>
      <c r="J22" s="37"/>
      <c r="K22" s="37"/>
      <c r="L22" s="37"/>
      <c r="M22" s="37"/>
      <c r="N22" s="37"/>
      <c r="O22" s="37"/>
      <c r="P22" s="37"/>
      <c r="Q22" s="37"/>
      <c r="R22" s="37"/>
      <c r="S22" s="37"/>
      <c r="T22" s="37"/>
      <c r="U22" s="36"/>
    </row>
    <row r="23" spans="2:21" x14ac:dyDescent="0.2">
      <c r="B23" s="35"/>
      <c r="C23" s="37"/>
      <c r="D23" s="37"/>
      <c r="E23" s="37"/>
      <c r="F23" s="37"/>
      <c r="G23" s="37"/>
      <c r="H23" s="37"/>
      <c r="I23" s="37"/>
      <c r="J23" s="37"/>
      <c r="K23" s="37"/>
      <c r="L23" s="37"/>
      <c r="M23" s="37"/>
      <c r="N23" s="37"/>
      <c r="O23" s="37"/>
      <c r="P23" s="37"/>
      <c r="Q23" s="37"/>
      <c r="R23" s="37"/>
      <c r="S23" s="37"/>
      <c r="T23" s="37"/>
      <c r="U23" s="36"/>
    </row>
    <row r="24" spans="2:21" x14ac:dyDescent="0.2">
      <c r="B24" s="35"/>
      <c r="C24" s="37"/>
      <c r="D24" s="37"/>
      <c r="E24" s="37"/>
      <c r="F24" s="37"/>
      <c r="G24" s="37"/>
      <c r="H24" s="37"/>
      <c r="I24" s="37"/>
      <c r="J24" s="37"/>
      <c r="K24" s="37"/>
      <c r="L24" s="37"/>
      <c r="M24" s="37"/>
      <c r="N24" s="37"/>
      <c r="O24" s="37"/>
      <c r="P24" s="37"/>
      <c r="Q24" s="37"/>
      <c r="R24" s="37"/>
      <c r="S24" s="37"/>
      <c r="T24" s="37"/>
      <c r="U24" s="36"/>
    </row>
    <row r="25" spans="2:21" x14ac:dyDescent="0.2">
      <c r="B25" s="35"/>
      <c r="C25" s="37"/>
      <c r="D25" s="37"/>
      <c r="E25" s="37"/>
      <c r="F25" s="37"/>
      <c r="G25" s="37"/>
      <c r="H25" s="37"/>
      <c r="I25" s="37"/>
      <c r="J25" s="37"/>
      <c r="K25" s="37"/>
      <c r="L25" s="37"/>
      <c r="M25" s="37"/>
      <c r="N25" s="37"/>
      <c r="O25" s="37"/>
      <c r="P25" s="37"/>
      <c r="Q25" s="37"/>
      <c r="R25" s="37"/>
      <c r="S25" s="37"/>
      <c r="T25" s="37"/>
      <c r="U25" s="36"/>
    </row>
    <row r="26" spans="2:21" x14ac:dyDescent="0.2">
      <c r="B26" s="35"/>
      <c r="C26" s="37"/>
      <c r="D26" s="37"/>
      <c r="E26" s="37"/>
      <c r="F26" s="37"/>
      <c r="G26" s="37"/>
      <c r="H26" s="37"/>
      <c r="I26" s="37"/>
      <c r="J26" s="37"/>
      <c r="K26" s="37"/>
      <c r="L26" s="37"/>
      <c r="M26" s="37"/>
      <c r="N26" s="37"/>
      <c r="O26" s="37"/>
      <c r="P26" s="37"/>
      <c r="Q26" s="37"/>
      <c r="R26" s="37"/>
      <c r="S26" s="37"/>
      <c r="T26" s="37"/>
      <c r="U26" s="36"/>
    </row>
    <row r="27" spans="2:21" x14ac:dyDescent="0.2">
      <c r="B27" s="35"/>
      <c r="C27" s="37"/>
      <c r="D27" s="37"/>
      <c r="E27" s="37"/>
      <c r="F27" s="37"/>
      <c r="G27" s="37"/>
      <c r="H27" s="37"/>
      <c r="I27" s="37"/>
      <c r="J27" s="37"/>
      <c r="K27" s="37"/>
      <c r="L27" s="37"/>
      <c r="M27" s="37"/>
      <c r="N27" s="37"/>
      <c r="O27" s="37"/>
      <c r="P27" s="37"/>
      <c r="Q27" s="37"/>
      <c r="R27" s="37"/>
      <c r="S27" s="37"/>
      <c r="T27" s="37"/>
      <c r="U27" s="36"/>
    </row>
    <row r="28" spans="2:21" ht="18" customHeight="1" x14ac:dyDescent="0.25">
      <c r="B28" s="35"/>
      <c r="C28" s="280" t="s">
        <v>175</v>
      </c>
      <c r="D28" s="64"/>
      <c r="E28" s="65"/>
      <c r="F28" s="65"/>
      <c r="G28" s="65"/>
      <c r="H28" s="65"/>
      <c r="I28" s="64"/>
      <c r="J28" s="64"/>
      <c r="K28" s="64"/>
      <c r="L28" s="65"/>
      <c r="M28" s="65"/>
      <c r="N28" s="65"/>
      <c r="O28" s="65"/>
      <c r="P28" s="65"/>
      <c r="Q28" s="65"/>
      <c r="R28" s="65"/>
      <c r="S28" s="65"/>
      <c r="T28" s="65"/>
      <c r="U28" s="36"/>
    </row>
    <row r="29" spans="2:21" x14ac:dyDescent="0.2">
      <c r="B29" s="35"/>
      <c r="F29" s="37"/>
      <c r="G29" s="37"/>
      <c r="H29" s="37"/>
      <c r="I29" s="37"/>
      <c r="J29" s="37"/>
      <c r="K29" s="37"/>
      <c r="L29" s="37"/>
      <c r="M29" s="37"/>
      <c r="N29" s="37"/>
      <c r="O29" s="37"/>
      <c r="P29" s="37"/>
      <c r="Q29" s="37"/>
      <c r="R29" s="37"/>
      <c r="S29" s="37"/>
      <c r="T29" s="37"/>
      <c r="U29" s="36"/>
    </row>
    <row r="30" spans="2:21" x14ac:dyDescent="0.2">
      <c r="B30" s="35"/>
      <c r="F30" s="37"/>
      <c r="G30" s="37"/>
      <c r="H30" s="37"/>
      <c r="I30" s="37"/>
      <c r="J30" s="37"/>
      <c r="K30" s="37"/>
      <c r="L30" s="37"/>
      <c r="M30" s="37"/>
      <c r="N30" s="37"/>
      <c r="O30" s="37"/>
      <c r="P30" s="37"/>
      <c r="Q30" s="37"/>
      <c r="R30" s="37"/>
      <c r="S30" s="37"/>
      <c r="T30" s="37"/>
      <c r="U30" s="36"/>
    </row>
    <row r="31" spans="2:21" x14ac:dyDescent="0.2">
      <c r="B31" s="35"/>
      <c r="F31" s="37"/>
      <c r="G31" s="37"/>
      <c r="H31" s="37"/>
      <c r="I31" s="37"/>
      <c r="J31" s="37"/>
      <c r="K31" s="37"/>
      <c r="L31" s="37"/>
      <c r="M31" s="37"/>
      <c r="N31" s="37"/>
      <c r="O31" s="37"/>
      <c r="P31" s="37"/>
      <c r="Q31" s="37"/>
      <c r="R31" s="37"/>
      <c r="S31" s="37"/>
      <c r="T31" s="37"/>
      <c r="U31" s="36"/>
    </row>
    <row r="32" spans="2:21" x14ac:dyDescent="0.2">
      <c r="B32" s="35"/>
      <c r="C32" s="37"/>
      <c r="D32" s="37"/>
      <c r="E32" s="37"/>
      <c r="F32" s="37"/>
      <c r="G32" s="37"/>
      <c r="H32" s="37"/>
      <c r="I32" s="37"/>
      <c r="J32" s="37"/>
      <c r="K32" s="37"/>
      <c r="L32" s="37"/>
      <c r="M32" s="37"/>
      <c r="N32" s="37"/>
      <c r="O32" s="37"/>
      <c r="P32" s="37"/>
      <c r="Q32" s="37"/>
      <c r="R32" s="37"/>
      <c r="S32" s="37"/>
      <c r="T32" s="37"/>
      <c r="U32" s="36"/>
    </row>
    <row r="33" spans="2:21" x14ac:dyDescent="0.2">
      <c r="B33" s="35"/>
      <c r="C33" s="37"/>
      <c r="D33" s="37"/>
      <c r="E33" s="37"/>
      <c r="F33" s="37"/>
      <c r="G33" s="37"/>
      <c r="H33" s="37"/>
      <c r="I33" s="37"/>
      <c r="J33" s="37" t="s">
        <v>8</v>
      </c>
      <c r="K33" s="37" t="s">
        <v>9</v>
      </c>
      <c r="L33" s="37" t="s">
        <v>3</v>
      </c>
      <c r="M33" s="37"/>
      <c r="N33" s="37"/>
      <c r="O33" s="37"/>
      <c r="P33" s="37"/>
      <c r="Q33" s="37"/>
      <c r="R33" s="37"/>
      <c r="S33" s="37"/>
      <c r="T33" s="37"/>
      <c r="U33" s="36"/>
    </row>
    <row r="34" spans="2:21" x14ac:dyDescent="0.2">
      <c r="B34" s="35"/>
      <c r="C34" s="37"/>
      <c r="D34" s="37"/>
      <c r="E34" s="37"/>
      <c r="F34" s="37"/>
      <c r="G34" s="37"/>
      <c r="H34" s="37"/>
      <c r="I34" s="37"/>
      <c r="J34" s="37" t="str">
        <f>+Autodiagnóstico!C10</f>
        <v xml:space="preserve">TIC para Gobierno Abierto </v>
      </c>
      <c r="K34" s="37">
        <v>100</v>
      </c>
      <c r="L34" s="38">
        <f>+Autodiagnóstico!D10</f>
        <v>5.9333333333333336</v>
      </c>
      <c r="M34" s="37"/>
      <c r="N34" s="37"/>
      <c r="O34" s="37"/>
      <c r="P34" s="37"/>
      <c r="Q34" s="37"/>
      <c r="R34" s="37"/>
      <c r="S34" s="37"/>
      <c r="T34" s="37"/>
      <c r="U34" s="36"/>
    </row>
    <row r="35" spans="2:21" x14ac:dyDescent="0.2">
      <c r="B35" s="35"/>
      <c r="C35" s="37"/>
      <c r="D35" s="37"/>
      <c r="E35" s="37"/>
      <c r="F35" s="37"/>
      <c r="G35" s="37"/>
      <c r="H35" s="37"/>
      <c r="I35" s="37"/>
      <c r="J35" s="37" t="str">
        <f>+Autodiagnóstico!C22</f>
        <v xml:space="preserve">TIC para Servicios </v>
      </c>
      <c r="K35" s="37">
        <v>100</v>
      </c>
      <c r="L35" s="38">
        <f>+Autodiagnóstico!D22</f>
        <v>17.5</v>
      </c>
      <c r="M35" s="37"/>
      <c r="N35" s="37"/>
      <c r="O35" s="37"/>
      <c r="P35" s="37"/>
      <c r="Q35" s="37"/>
      <c r="R35" s="37"/>
      <c r="S35" s="37"/>
      <c r="T35" s="37"/>
      <c r="U35" s="36"/>
    </row>
    <row r="36" spans="2:21" x14ac:dyDescent="0.2">
      <c r="B36" s="35"/>
      <c r="C36" s="37"/>
      <c r="D36" s="37"/>
      <c r="E36" s="37"/>
      <c r="F36" s="37"/>
      <c r="G36" s="37"/>
      <c r="H36" s="37"/>
      <c r="I36" s="37"/>
      <c r="J36" s="37" t="str">
        <f>+Autodiagnóstico!C33</f>
        <v>TIC para la gestión</v>
      </c>
      <c r="K36" s="37">
        <v>100</v>
      </c>
      <c r="L36" s="38">
        <f>+Autodiagnóstico!D33</f>
        <v>11.720238095238095</v>
      </c>
      <c r="M36" s="39"/>
      <c r="N36" s="37"/>
      <c r="O36" s="37"/>
      <c r="P36" s="37"/>
      <c r="Q36" s="37"/>
      <c r="R36" s="37"/>
      <c r="S36" s="37"/>
      <c r="T36" s="37"/>
      <c r="U36" s="36"/>
    </row>
    <row r="37" spans="2:21" x14ac:dyDescent="0.2">
      <c r="B37" s="35"/>
      <c r="C37" s="37"/>
      <c r="D37" s="37"/>
      <c r="E37" s="37"/>
      <c r="F37" s="37"/>
      <c r="G37" s="37"/>
      <c r="H37" s="37"/>
      <c r="I37" s="37"/>
      <c r="J37" s="37" t="str">
        <f>+Autodiagnóstico!C69</f>
        <v xml:space="preserve">Seguridad y privacidad de la información </v>
      </c>
      <c r="K37" s="37">
        <v>100</v>
      </c>
      <c r="L37" s="38">
        <f>+Autodiagnóstico!D69</f>
        <v>1</v>
      </c>
      <c r="M37" s="39"/>
      <c r="N37" s="37"/>
      <c r="O37" s="37"/>
      <c r="P37" s="37"/>
      <c r="Q37" s="37"/>
      <c r="R37" s="37"/>
      <c r="S37" s="37"/>
      <c r="T37" s="37"/>
      <c r="U37" s="36"/>
    </row>
    <row r="38" spans="2:21" x14ac:dyDescent="0.2">
      <c r="B38" s="35"/>
      <c r="C38" s="37"/>
      <c r="D38" s="37"/>
      <c r="E38" s="37"/>
      <c r="F38" s="37"/>
      <c r="G38" s="37"/>
      <c r="H38" s="37"/>
      <c r="I38" s="37"/>
      <c r="J38" s="37"/>
      <c r="K38" s="37"/>
      <c r="L38" s="37"/>
      <c r="M38" s="39"/>
      <c r="N38" s="37"/>
      <c r="O38" s="37"/>
      <c r="P38" s="37"/>
      <c r="Q38" s="37"/>
      <c r="R38" s="37"/>
      <c r="S38" s="37"/>
      <c r="T38" s="37"/>
      <c r="U38" s="36"/>
    </row>
    <row r="39" spans="2:21" x14ac:dyDescent="0.2">
      <c r="B39" s="35"/>
      <c r="C39" s="37"/>
      <c r="D39" s="37"/>
      <c r="E39" s="37"/>
      <c r="F39" s="37"/>
      <c r="G39" s="37"/>
      <c r="H39" s="37"/>
      <c r="I39" s="37"/>
      <c r="J39" s="37"/>
      <c r="K39" s="37"/>
      <c r="L39" s="37"/>
      <c r="M39" s="39"/>
      <c r="N39" s="37"/>
      <c r="O39" s="37"/>
      <c r="P39" s="37"/>
      <c r="Q39" s="37"/>
      <c r="R39" s="37"/>
      <c r="S39" s="37"/>
      <c r="T39" s="37"/>
      <c r="U39" s="36"/>
    </row>
    <row r="40" spans="2:21" x14ac:dyDescent="0.2">
      <c r="B40" s="35"/>
      <c r="C40" s="37"/>
      <c r="D40" s="37"/>
      <c r="E40" s="37"/>
      <c r="F40" s="37"/>
      <c r="G40" s="37"/>
      <c r="H40" s="37"/>
      <c r="I40" s="37"/>
      <c r="J40" s="37"/>
      <c r="K40" s="37"/>
      <c r="L40" s="37"/>
      <c r="M40" s="39"/>
      <c r="N40" s="37"/>
      <c r="O40" s="37"/>
      <c r="P40" s="37"/>
      <c r="Q40" s="37"/>
      <c r="R40" s="37"/>
      <c r="S40" s="37"/>
      <c r="T40" s="37"/>
      <c r="U40" s="36"/>
    </row>
    <row r="41" spans="2:21" x14ac:dyDescent="0.2">
      <c r="B41" s="35"/>
      <c r="C41" s="37"/>
      <c r="D41" s="37"/>
      <c r="E41" s="37"/>
      <c r="F41" s="37"/>
      <c r="G41" s="37"/>
      <c r="H41" s="37"/>
      <c r="I41" s="37"/>
      <c r="J41" s="37"/>
      <c r="K41" s="37"/>
      <c r="L41" s="37"/>
      <c r="M41" s="37"/>
      <c r="N41" s="37"/>
      <c r="O41" s="37"/>
      <c r="P41" s="37"/>
      <c r="Q41" s="37"/>
      <c r="R41" s="37"/>
      <c r="S41" s="37"/>
      <c r="T41" s="37"/>
      <c r="U41" s="36"/>
    </row>
    <row r="42" spans="2:21" x14ac:dyDescent="0.2">
      <c r="B42" s="35"/>
      <c r="C42" s="37"/>
      <c r="D42" s="37"/>
      <c r="E42" s="37"/>
      <c r="F42" s="37"/>
      <c r="G42" s="37"/>
      <c r="H42" s="37"/>
      <c r="I42" s="37"/>
      <c r="J42" s="37"/>
      <c r="K42" s="37"/>
      <c r="L42" s="37"/>
      <c r="M42" s="39"/>
      <c r="N42" s="37"/>
      <c r="O42" s="37"/>
      <c r="P42" s="37"/>
      <c r="Q42" s="37"/>
      <c r="R42" s="37"/>
      <c r="S42" s="37"/>
      <c r="T42" s="37"/>
      <c r="U42" s="36"/>
    </row>
    <row r="43" spans="2:21" x14ac:dyDescent="0.2">
      <c r="B43" s="35"/>
      <c r="C43" s="37"/>
      <c r="D43" s="37"/>
      <c r="E43" s="37"/>
      <c r="F43" s="37"/>
      <c r="G43" s="37"/>
      <c r="H43" s="37"/>
      <c r="I43" s="37"/>
      <c r="J43" s="37"/>
      <c r="K43" s="37"/>
      <c r="L43" s="37"/>
      <c r="M43" s="39"/>
      <c r="N43" s="37"/>
      <c r="O43" s="37"/>
      <c r="P43" s="37"/>
      <c r="Q43" s="37"/>
      <c r="R43" s="37"/>
      <c r="S43" s="37"/>
      <c r="T43" s="37"/>
      <c r="U43" s="36"/>
    </row>
    <row r="44" spans="2:21" x14ac:dyDescent="0.2">
      <c r="B44" s="35"/>
      <c r="C44" s="37"/>
      <c r="D44" s="37"/>
      <c r="E44" s="37"/>
      <c r="F44" s="37"/>
      <c r="G44" s="37"/>
      <c r="H44" s="37"/>
      <c r="I44" s="37"/>
      <c r="J44" s="37"/>
      <c r="K44" s="37"/>
      <c r="L44" s="37"/>
      <c r="M44" s="39"/>
      <c r="N44" s="37"/>
      <c r="O44" s="37"/>
      <c r="P44" s="37"/>
      <c r="Q44" s="37"/>
      <c r="R44" s="37"/>
      <c r="S44" s="37"/>
      <c r="T44" s="37"/>
      <c r="U44" s="36"/>
    </row>
    <row r="45" spans="2:21" x14ac:dyDescent="0.2">
      <c r="B45" s="35"/>
      <c r="C45" s="37"/>
      <c r="D45" s="37"/>
      <c r="E45" s="37"/>
      <c r="F45" s="37"/>
      <c r="G45" s="37"/>
      <c r="H45" s="37"/>
      <c r="I45" s="37"/>
      <c r="J45" s="37"/>
      <c r="K45" s="37"/>
      <c r="L45" s="37"/>
      <c r="M45" s="39"/>
      <c r="N45" s="37"/>
      <c r="O45" s="37"/>
      <c r="P45" s="37"/>
      <c r="Q45" s="37"/>
      <c r="R45" s="37"/>
      <c r="S45" s="37"/>
      <c r="T45" s="37"/>
      <c r="U45" s="36"/>
    </row>
    <row r="46" spans="2:21" x14ac:dyDescent="0.2">
      <c r="B46" s="35"/>
      <c r="C46" s="37"/>
      <c r="D46" s="37"/>
      <c r="E46" s="37"/>
      <c r="F46" s="37"/>
      <c r="G46" s="37"/>
      <c r="H46" s="37"/>
      <c r="I46" s="37"/>
      <c r="J46" s="37"/>
      <c r="K46" s="37"/>
      <c r="L46" s="37"/>
      <c r="M46" s="39"/>
      <c r="N46" s="37"/>
      <c r="O46" s="37"/>
      <c r="P46" s="37"/>
      <c r="Q46" s="37"/>
      <c r="R46" s="37"/>
      <c r="S46" s="37"/>
      <c r="T46" s="37"/>
      <c r="U46" s="36"/>
    </row>
    <row r="47" spans="2:21" x14ac:dyDescent="0.2">
      <c r="B47" s="35"/>
      <c r="C47" s="37"/>
      <c r="D47" s="37"/>
      <c r="E47" s="37"/>
      <c r="F47" s="37"/>
      <c r="G47" s="37"/>
      <c r="H47" s="37"/>
      <c r="I47" s="37"/>
      <c r="J47" s="37"/>
      <c r="K47" s="37"/>
      <c r="L47" s="37"/>
      <c r="M47" s="37"/>
      <c r="N47" s="37"/>
      <c r="O47" s="37"/>
      <c r="P47" s="37"/>
      <c r="Q47" s="37"/>
      <c r="R47" s="37"/>
      <c r="S47" s="37"/>
      <c r="T47" s="37"/>
      <c r="U47" s="36"/>
    </row>
    <row r="48" spans="2:21" x14ac:dyDescent="0.2">
      <c r="B48" s="35"/>
      <c r="C48" s="37"/>
      <c r="D48" s="37"/>
      <c r="E48" s="37"/>
      <c r="F48" s="37"/>
      <c r="G48" s="37"/>
      <c r="H48" s="37"/>
      <c r="I48" s="37"/>
      <c r="J48" s="37"/>
      <c r="K48" s="37"/>
      <c r="L48" s="37"/>
      <c r="M48" s="37"/>
      <c r="N48" s="37"/>
      <c r="O48" s="37"/>
      <c r="P48" s="37"/>
      <c r="Q48" s="37"/>
      <c r="R48" s="37"/>
      <c r="S48" s="37"/>
      <c r="T48" s="37"/>
      <c r="U48" s="36"/>
    </row>
    <row r="49" spans="2:21" x14ac:dyDescent="0.2">
      <c r="B49" s="35"/>
      <c r="C49" s="37"/>
      <c r="D49" s="37"/>
      <c r="E49" s="37"/>
      <c r="F49" s="37"/>
      <c r="G49" s="37"/>
      <c r="H49" s="37"/>
      <c r="I49" s="37"/>
      <c r="J49" s="37"/>
      <c r="K49" s="37"/>
      <c r="L49" s="37"/>
      <c r="M49" s="37"/>
      <c r="N49" s="37"/>
      <c r="O49" s="37"/>
      <c r="P49" s="37"/>
      <c r="Q49" s="37"/>
      <c r="R49" s="37"/>
      <c r="S49" s="37"/>
      <c r="T49" s="37"/>
      <c r="U49" s="36"/>
    </row>
    <row r="50" spans="2:21" x14ac:dyDescent="0.2">
      <c r="B50" s="35"/>
      <c r="C50" s="37"/>
      <c r="D50" s="37"/>
      <c r="E50" s="37"/>
      <c r="F50" s="37"/>
      <c r="G50" s="37"/>
      <c r="H50" s="37"/>
      <c r="I50" s="37"/>
      <c r="J50" s="37"/>
      <c r="K50" s="37"/>
      <c r="L50" s="37"/>
      <c r="M50" s="37"/>
      <c r="N50" s="37"/>
      <c r="O50" s="37"/>
      <c r="P50" s="37"/>
      <c r="Q50" s="37"/>
      <c r="R50" s="37"/>
      <c r="S50" s="37"/>
      <c r="T50" s="37"/>
      <c r="U50" s="36"/>
    </row>
    <row r="51" spans="2:21" ht="18" customHeight="1" x14ac:dyDescent="0.25">
      <c r="B51" s="35"/>
      <c r="C51" s="280" t="s">
        <v>34</v>
      </c>
      <c r="D51" s="64"/>
      <c r="E51" s="65"/>
      <c r="F51" s="65"/>
      <c r="G51" s="65"/>
      <c r="H51" s="65"/>
      <c r="I51" s="64"/>
      <c r="J51" s="64"/>
      <c r="K51" s="64"/>
      <c r="L51" s="65"/>
      <c r="M51" s="65"/>
      <c r="N51" s="65"/>
      <c r="O51" s="65"/>
      <c r="P51" s="65"/>
      <c r="Q51" s="65"/>
      <c r="R51" s="65"/>
      <c r="S51" s="65"/>
      <c r="T51" s="65"/>
      <c r="U51" s="36"/>
    </row>
    <row r="52" spans="2:21" x14ac:dyDescent="0.2">
      <c r="B52" s="35"/>
      <c r="C52" s="37"/>
      <c r="D52" s="37"/>
      <c r="E52" s="37"/>
      <c r="F52" s="37"/>
      <c r="G52" s="37"/>
      <c r="H52" s="37"/>
      <c r="I52" s="37"/>
      <c r="J52" s="37"/>
      <c r="K52" s="37"/>
      <c r="L52" s="37"/>
      <c r="M52" s="37"/>
      <c r="N52" s="37"/>
      <c r="O52" s="37"/>
      <c r="P52" s="37"/>
      <c r="Q52" s="37"/>
      <c r="R52" s="37"/>
      <c r="S52" s="37"/>
      <c r="T52" s="37"/>
      <c r="U52" s="36"/>
    </row>
    <row r="53" spans="2:21" x14ac:dyDescent="0.2">
      <c r="B53" s="35"/>
      <c r="C53" s="37"/>
      <c r="D53" s="37"/>
      <c r="E53" s="37"/>
      <c r="F53" s="37"/>
      <c r="G53" s="37"/>
      <c r="H53" s="37"/>
      <c r="I53" s="37"/>
      <c r="K53" s="361" t="s">
        <v>176</v>
      </c>
      <c r="L53" s="361"/>
      <c r="M53" s="361"/>
      <c r="N53" s="361"/>
      <c r="O53" s="37"/>
      <c r="P53" s="37"/>
      <c r="Q53" s="37"/>
      <c r="R53" s="37"/>
      <c r="S53" s="37"/>
      <c r="T53" s="37"/>
      <c r="U53" s="36"/>
    </row>
    <row r="54" spans="2:21" ht="15" x14ac:dyDescent="0.25">
      <c r="B54" s="35"/>
      <c r="E54" s="37"/>
      <c r="F54" s="37"/>
      <c r="K54" s="363" t="str">
        <f>+Autodiagnóstico!C10</f>
        <v xml:space="preserve">TIC para Gobierno Abierto </v>
      </c>
      <c r="L54" s="363" t="str">
        <f>+Autodiagnóstico!C10</f>
        <v xml:space="preserve">TIC para Gobierno Abierto </v>
      </c>
      <c r="M54" s="363"/>
      <c r="N54" s="363"/>
      <c r="O54" s="37"/>
      <c r="P54" s="37"/>
      <c r="Q54" s="37"/>
      <c r="R54" s="37"/>
      <c r="S54" s="37"/>
      <c r="T54" s="37"/>
      <c r="U54" s="36"/>
    </row>
    <row r="55" spans="2:21" x14ac:dyDescent="0.2">
      <c r="B55" s="35"/>
      <c r="C55" s="37"/>
      <c r="D55" s="37"/>
      <c r="E55" s="37"/>
      <c r="F55" s="37"/>
      <c r="G55" s="37"/>
      <c r="H55" s="37"/>
      <c r="I55" s="37"/>
      <c r="J55" s="37"/>
      <c r="K55" s="37"/>
      <c r="L55" s="37"/>
      <c r="M55" s="37"/>
      <c r="N55" s="37"/>
      <c r="O55" s="37"/>
      <c r="P55" s="37"/>
      <c r="Q55" s="37"/>
      <c r="R55" s="37"/>
      <c r="S55" s="37"/>
      <c r="T55" s="37"/>
      <c r="U55" s="36"/>
    </row>
    <row r="56" spans="2:21" x14ac:dyDescent="0.2">
      <c r="B56" s="35"/>
      <c r="E56" s="37"/>
      <c r="F56" s="37"/>
      <c r="G56" s="37"/>
      <c r="H56" s="37"/>
      <c r="I56" s="37" t="s">
        <v>177</v>
      </c>
      <c r="J56" s="34" t="s">
        <v>12</v>
      </c>
      <c r="K56" s="37" t="s">
        <v>11</v>
      </c>
      <c r="L56" s="37"/>
      <c r="P56" s="37"/>
      <c r="Q56" s="37"/>
      <c r="R56" s="37"/>
      <c r="S56" s="37"/>
      <c r="T56" s="37"/>
      <c r="U56" s="36"/>
    </row>
    <row r="57" spans="2:21" x14ac:dyDescent="0.2">
      <c r="B57" s="35"/>
      <c r="E57" s="37"/>
      <c r="F57" s="37"/>
      <c r="G57" s="37"/>
      <c r="H57" s="37"/>
      <c r="I57" s="37" t="str">
        <f>+Autodiagnóstico!E10</f>
        <v xml:space="preserve">Indicadores de Proceso 
Logro: Transparencia </v>
      </c>
      <c r="J57" s="34">
        <v>100</v>
      </c>
      <c r="K57" s="38">
        <f>+Autodiagnóstico!F10</f>
        <v>30.6</v>
      </c>
      <c r="L57" s="37"/>
      <c r="P57" s="37"/>
      <c r="Q57" s="37"/>
      <c r="R57" s="37"/>
      <c r="S57" s="37"/>
      <c r="T57" s="37"/>
      <c r="U57" s="36"/>
    </row>
    <row r="58" spans="2:21" x14ac:dyDescent="0.2">
      <c r="B58" s="35"/>
      <c r="E58" s="37"/>
      <c r="F58" s="37"/>
      <c r="G58" s="37"/>
      <c r="H58" s="37"/>
      <c r="I58" s="37" t="str">
        <f>+Autodiagnóstico!E16</f>
        <v>Indicadores de Proceso
Logro: Colaboración</v>
      </c>
      <c r="J58" s="34">
        <v>100</v>
      </c>
      <c r="K58" s="38">
        <f>+Autodiagnóstico!F16</f>
        <v>1</v>
      </c>
      <c r="L58" s="37"/>
      <c r="P58" s="37"/>
      <c r="Q58" s="37"/>
      <c r="R58" s="37"/>
      <c r="S58" s="37"/>
      <c r="T58" s="37"/>
      <c r="U58" s="36"/>
    </row>
    <row r="59" spans="2:21" x14ac:dyDescent="0.2">
      <c r="B59" s="35"/>
      <c r="E59" s="37"/>
      <c r="F59" s="37"/>
      <c r="G59" s="37"/>
      <c r="H59" s="37"/>
      <c r="I59" s="37" t="str">
        <f>+Autodiagnóstico!E17</f>
        <v>Indicadores de Proceso
Logro: Participación</v>
      </c>
      <c r="J59" s="34">
        <v>100</v>
      </c>
      <c r="K59" s="38">
        <f>+Autodiagnóstico!F17</f>
        <v>1</v>
      </c>
      <c r="L59" s="37"/>
      <c r="M59" s="37"/>
      <c r="N59" s="37"/>
      <c r="O59" s="37"/>
      <c r="P59" s="37"/>
      <c r="Q59" s="37"/>
      <c r="R59" s="37"/>
      <c r="S59" s="37"/>
      <c r="T59" s="37"/>
      <c r="U59" s="36"/>
    </row>
    <row r="60" spans="2:21" x14ac:dyDescent="0.2">
      <c r="B60" s="35"/>
      <c r="E60" s="37"/>
      <c r="F60" s="37"/>
      <c r="G60" s="37"/>
      <c r="H60" s="37"/>
      <c r="I60" s="37" t="str">
        <f>+Autodiagnóstico!E18</f>
        <v>Indicadores de resultado 
Componente TIC para Gobierno abierto</v>
      </c>
      <c r="J60" s="34">
        <v>100</v>
      </c>
      <c r="K60" s="38">
        <f>+Autodiagnóstico!F18</f>
        <v>1</v>
      </c>
      <c r="L60" s="37"/>
      <c r="M60" s="37"/>
      <c r="N60" s="37"/>
      <c r="O60" s="37"/>
      <c r="P60" s="37"/>
      <c r="Q60" s="37"/>
      <c r="R60" s="37"/>
      <c r="S60" s="37"/>
      <c r="T60" s="37"/>
      <c r="U60" s="36"/>
    </row>
    <row r="61" spans="2:21" x14ac:dyDescent="0.2">
      <c r="B61" s="35"/>
      <c r="C61" s="37"/>
      <c r="D61" s="37"/>
      <c r="E61" s="37"/>
      <c r="F61" s="37"/>
      <c r="G61" s="37"/>
      <c r="H61" s="37"/>
      <c r="I61" s="37"/>
      <c r="J61" s="37"/>
      <c r="K61" s="37"/>
      <c r="L61" s="37"/>
      <c r="M61" s="37"/>
      <c r="N61" s="37"/>
      <c r="O61" s="37"/>
      <c r="P61" s="37"/>
      <c r="Q61" s="37"/>
      <c r="R61" s="37"/>
      <c r="S61" s="37"/>
      <c r="T61" s="37"/>
      <c r="U61" s="36"/>
    </row>
    <row r="62" spans="2:21" x14ac:dyDescent="0.2">
      <c r="B62" s="35"/>
      <c r="C62" s="37"/>
      <c r="D62" s="37"/>
      <c r="E62" s="37"/>
      <c r="F62" s="37"/>
      <c r="G62" s="37"/>
      <c r="H62" s="37"/>
      <c r="I62" s="37"/>
      <c r="J62" s="37"/>
      <c r="K62" s="37"/>
      <c r="L62" s="37"/>
      <c r="M62" s="37"/>
      <c r="N62" s="37"/>
      <c r="O62" s="37"/>
      <c r="P62" s="37"/>
      <c r="Q62" s="37"/>
      <c r="R62" s="37"/>
      <c r="S62" s="37"/>
      <c r="T62" s="37"/>
      <c r="U62" s="36"/>
    </row>
    <row r="63" spans="2:21" x14ac:dyDescent="0.2">
      <c r="B63" s="35"/>
      <c r="C63" s="37"/>
      <c r="D63" s="37"/>
      <c r="E63" s="37"/>
      <c r="F63" s="37"/>
      <c r="G63" s="37"/>
      <c r="H63" s="37"/>
      <c r="I63" s="37"/>
      <c r="J63" s="37"/>
      <c r="K63" s="37"/>
      <c r="L63" s="37"/>
      <c r="M63" s="37"/>
      <c r="N63" s="37"/>
      <c r="O63" s="37"/>
      <c r="P63" s="37"/>
      <c r="Q63" s="37"/>
      <c r="R63" s="37"/>
      <c r="S63" s="37"/>
      <c r="T63" s="37"/>
      <c r="U63" s="36"/>
    </row>
    <row r="64" spans="2:21" x14ac:dyDescent="0.2">
      <c r="B64" s="35"/>
      <c r="C64" s="37"/>
      <c r="D64" s="37"/>
      <c r="E64" s="37"/>
      <c r="F64" s="37"/>
      <c r="G64" s="37"/>
      <c r="H64" s="37"/>
      <c r="I64" s="37"/>
      <c r="J64" s="37"/>
      <c r="K64" s="37"/>
      <c r="L64" s="37"/>
      <c r="M64" s="37"/>
      <c r="N64" s="37"/>
      <c r="O64" s="37"/>
      <c r="P64" s="37"/>
      <c r="Q64" s="37"/>
      <c r="R64" s="37"/>
      <c r="S64" s="37"/>
      <c r="T64" s="37"/>
      <c r="U64" s="36"/>
    </row>
    <row r="65" spans="2:21" x14ac:dyDescent="0.2">
      <c r="B65" s="35"/>
      <c r="C65" s="37"/>
      <c r="D65" s="37"/>
      <c r="E65" s="37"/>
      <c r="F65" s="37"/>
      <c r="G65" s="37"/>
      <c r="H65" s="37"/>
      <c r="I65" s="37"/>
      <c r="J65" s="37"/>
      <c r="K65" s="37"/>
      <c r="L65" s="37"/>
      <c r="M65" s="37"/>
      <c r="N65" s="37"/>
      <c r="O65" s="37"/>
      <c r="P65" s="37"/>
      <c r="Q65" s="37"/>
      <c r="R65" s="37"/>
      <c r="S65" s="37"/>
      <c r="T65" s="37"/>
      <c r="U65" s="36"/>
    </row>
    <row r="66" spans="2:21" x14ac:dyDescent="0.2">
      <c r="B66" s="35"/>
      <c r="C66" s="37"/>
      <c r="D66" s="37"/>
      <c r="E66" s="37"/>
      <c r="F66" s="37"/>
      <c r="G66" s="37"/>
      <c r="H66" s="37"/>
      <c r="I66" s="37"/>
      <c r="J66" s="37"/>
      <c r="K66" s="37"/>
      <c r="L66" s="37"/>
      <c r="M66" s="37"/>
      <c r="N66" s="37"/>
      <c r="O66" s="37"/>
      <c r="P66" s="37"/>
      <c r="Q66" s="37"/>
      <c r="R66" s="37"/>
      <c r="S66" s="37"/>
      <c r="T66" s="37"/>
      <c r="U66" s="36"/>
    </row>
    <row r="67" spans="2:21" x14ac:dyDescent="0.2">
      <c r="B67" s="35"/>
      <c r="C67" s="37"/>
      <c r="D67" s="37"/>
      <c r="E67" s="37"/>
      <c r="F67" s="37"/>
      <c r="G67" s="37"/>
      <c r="H67" s="37"/>
      <c r="I67" s="37"/>
      <c r="J67" s="37"/>
      <c r="K67" s="37"/>
      <c r="L67" s="37"/>
      <c r="M67" s="37"/>
      <c r="N67" s="37"/>
      <c r="O67" s="37"/>
      <c r="P67" s="37"/>
      <c r="Q67" s="37"/>
      <c r="R67" s="37"/>
      <c r="S67" s="37"/>
      <c r="T67" s="37"/>
      <c r="U67" s="36"/>
    </row>
    <row r="68" spans="2:21" x14ac:dyDescent="0.2">
      <c r="B68" s="35"/>
      <c r="C68" s="37"/>
      <c r="D68" s="37"/>
      <c r="E68" s="37"/>
      <c r="F68" s="37"/>
      <c r="G68" s="37"/>
      <c r="H68" s="37"/>
      <c r="I68" s="37"/>
      <c r="J68" s="37"/>
      <c r="K68" s="37"/>
      <c r="L68" s="37"/>
      <c r="M68" s="37"/>
      <c r="N68" s="37"/>
      <c r="O68" s="37"/>
      <c r="P68" s="37"/>
      <c r="Q68" s="37"/>
      <c r="R68" s="37"/>
      <c r="S68" s="37"/>
      <c r="T68" s="37"/>
      <c r="U68" s="36"/>
    </row>
    <row r="69" spans="2:21" x14ac:dyDescent="0.2">
      <c r="B69" s="35"/>
      <c r="C69" s="37"/>
      <c r="D69" s="37"/>
      <c r="E69" s="37"/>
      <c r="F69" s="37"/>
      <c r="G69" s="37"/>
      <c r="H69" s="37"/>
      <c r="I69" s="37"/>
      <c r="J69" s="37"/>
      <c r="K69" s="37"/>
      <c r="L69" s="37"/>
      <c r="M69" s="37"/>
      <c r="N69" s="37"/>
      <c r="O69" s="37"/>
      <c r="P69" s="37"/>
      <c r="Q69" s="37"/>
      <c r="R69" s="37"/>
      <c r="S69" s="37"/>
      <c r="T69" s="37"/>
      <c r="U69" s="36"/>
    </row>
    <row r="70" spans="2:21" x14ac:dyDescent="0.2">
      <c r="B70" s="35"/>
      <c r="C70" s="37"/>
      <c r="D70" s="37"/>
      <c r="E70" s="37"/>
      <c r="F70" s="37"/>
      <c r="G70" s="37"/>
      <c r="H70" s="37"/>
      <c r="I70" s="37"/>
      <c r="J70" s="37"/>
      <c r="K70" s="37"/>
      <c r="L70" s="37"/>
      <c r="M70" s="37"/>
      <c r="N70" s="37"/>
      <c r="O70" s="37"/>
      <c r="P70" s="37"/>
      <c r="Q70" s="37"/>
      <c r="R70" s="37"/>
      <c r="S70" s="37"/>
      <c r="T70" s="37"/>
      <c r="U70" s="36"/>
    </row>
    <row r="71" spans="2:21" x14ac:dyDescent="0.2">
      <c r="B71" s="35"/>
      <c r="C71" s="37"/>
      <c r="D71" s="37"/>
      <c r="E71" s="37"/>
      <c r="F71" s="37"/>
      <c r="G71" s="37"/>
      <c r="H71" s="37"/>
      <c r="I71" s="37"/>
      <c r="J71" s="37"/>
      <c r="K71" s="37"/>
      <c r="L71" s="37"/>
      <c r="M71" s="37"/>
      <c r="N71" s="37"/>
      <c r="O71" s="37"/>
      <c r="P71" s="37"/>
      <c r="Q71" s="37"/>
      <c r="R71" s="37"/>
      <c r="S71" s="37"/>
      <c r="T71" s="37"/>
      <c r="U71" s="36"/>
    </row>
    <row r="72" spans="2:21" x14ac:dyDescent="0.2">
      <c r="B72" s="35"/>
      <c r="C72" s="37"/>
      <c r="D72" s="37"/>
      <c r="E72" s="37"/>
      <c r="F72" s="37"/>
      <c r="G72" s="37"/>
      <c r="H72" s="37"/>
      <c r="I72" s="37"/>
      <c r="J72" s="37"/>
      <c r="K72" s="37"/>
      <c r="L72" s="37"/>
      <c r="M72" s="37"/>
      <c r="N72" s="37"/>
      <c r="O72" s="37"/>
      <c r="P72" s="37"/>
      <c r="Q72" s="37"/>
      <c r="R72" s="37"/>
      <c r="S72" s="37"/>
      <c r="T72" s="37"/>
      <c r="U72" s="36"/>
    </row>
    <row r="73" spans="2:21" x14ac:dyDescent="0.2">
      <c r="B73" s="35"/>
      <c r="C73" s="37"/>
      <c r="D73" s="37"/>
      <c r="E73" s="37"/>
      <c r="F73" s="37"/>
      <c r="G73" s="37"/>
      <c r="H73" s="37"/>
      <c r="I73" s="37"/>
      <c r="J73" s="37"/>
      <c r="K73" s="37"/>
      <c r="L73" s="37"/>
      <c r="M73" s="37"/>
      <c r="N73" s="37"/>
      <c r="O73" s="37"/>
      <c r="P73" s="37"/>
      <c r="Q73" s="37"/>
      <c r="R73" s="37"/>
      <c r="S73" s="37"/>
      <c r="T73" s="37"/>
      <c r="U73" s="36"/>
    </row>
    <row r="74" spans="2:21" x14ac:dyDescent="0.2">
      <c r="B74" s="35"/>
      <c r="C74" s="37"/>
      <c r="D74" s="37"/>
      <c r="E74" s="37"/>
      <c r="F74" s="37"/>
      <c r="G74" s="37"/>
      <c r="H74" s="37"/>
      <c r="I74" s="37"/>
      <c r="J74" s="37"/>
      <c r="K74" s="37"/>
      <c r="L74" s="37"/>
      <c r="M74" s="37"/>
      <c r="N74" s="37"/>
      <c r="O74" s="37"/>
      <c r="P74" s="37"/>
      <c r="Q74" s="37"/>
      <c r="R74" s="37"/>
      <c r="S74" s="37"/>
      <c r="T74" s="37"/>
      <c r="U74" s="36"/>
    </row>
    <row r="75" spans="2:21" x14ac:dyDescent="0.2">
      <c r="B75" s="35"/>
      <c r="C75" s="37"/>
      <c r="D75" s="37"/>
      <c r="E75" s="37"/>
      <c r="F75" s="37"/>
      <c r="G75" s="37"/>
      <c r="H75" s="37"/>
      <c r="I75" s="37"/>
      <c r="J75" s="37"/>
      <c r="K75" s="37"/>
      <c r="L75" s="37"/>
      <c r="M75" s="37"/>
      <c r="N75" s="37"/>
      <c r="O75" s="37"/>
      <c r="P75" s="37"/>
      <c r="Q75" s="37"/>
      <c r="R75" s="37"/>
      <c r="S75" s="37"/>
      <c r="T75" s="37"/>
      <c r="U75" s="36"/>
    </row>
    <row r="76" spans="2:21" x14ac:dyDescent="0.2">
      <c r="B76" s="35"/>
      <c r="C76" s="37"/>
      <c r="D76" s="37"/>
      <c r="E76" s="37"/>
      <c r="F76" s="37"/>
      <c r="G76" s="37"/>
      <c r="H76" s="37"/>
      <c r="I76" s="37"/>
      <c r="J76" s="37"/>
      <c r="K76" s="361" t="s">
        <v>178</v>
      </c>
      <c r="L76" s="361"/>
      <c r="M76" s="361"/>
      <c r="N76" s="361"/>
      <c r="O76" s="37"/>
      <c r="P76" s="37"/>
      <c r="Q76" s="37"/>
      <c r="R76" s="37"/>
      <c r="S76" s="37"/>
      <c r="T76" s="37"/>
      <c r="U76" s="36"/>
    </row>
    <row r="77" spans="2:21" ht="15" x14ac:dyDescent="0.25">
      <c r="B77" s="35"/>
      <c r="C77" s="37"/>
      <c r="D77" s="37"/>
      <c r="E77" s="37"/>
      <c r="F77" s="37"/>
      <c r="G77" s="37"/>
      <c r="H77" s="37"/>
      <c r="I77" s="37"/>
      <c r="J77" s="37"/>
      <c r="K77" s="363" t="str">
        <f>+Autodiagnóstico!C22</f>
        <v xml:space="preserve">TIC para Servicios </v>
      </c>
      <c r="L77" s="363" t="str">
        <f>+Autodiagnóstico!C33</f>
        <v>TIC para la gestión</v>
      </c>
      <c r="M77" s="363"/>
      <c r="N77" s="363"/>
      <c r="O77" s="37"/>
      <c r="P77" s="37"/>
      <c r="Q77" s="37"/>
      <c r="R77" s="37"/>
      <c r="S77" s="37"/>
      <c r="T77" s="37"/>
      <c r="U77" s="36"/>
    </row>
    <row r="78" spans="2:21" x14ac:dyDescent="0.2">
      <c r="B78" s="35"/>
      <c r="C78" s="37"/>
      <c r="D78" s="37"/>
      <c r="E78" s="37"/>
      <c r="F78" s="37"/>
      <c r="G78" s="37"/>
      <c r="H78" s="37"/>
      <c r="I78" s="37"/>
      <c r="J78" s="37"/>
      <c r="K78" s="37"/>
      <c r="L78" s="37"/>
      <c r="M78" s="37"/>
      <c r="N78" s="37"/>
      <c r="O78" s="37"/>
      <c r="P78" s="37"/>
      <c r="Q78" s="37"/>
      <c r="R78" s="37"/>
      <c r="S78" s="37"/>
      <c r="T78" s="37"/>
      <c r="U78" s="36"/>
    </row>
    <row r="79" spans="2:21" x14ac:dyDescent="0.2">
      <c r="B79" s="35"/>
      <c r="C79" s="37"/>
      <c r="D79" s="37"/>
      <c r="E79" s="37"/>
      <c r="F79" s="37"/>
      <c r="G79" s="37"/>
      <c r="H79" s="37"/>
      <c r="I79" s="37"/>
      <c r="M79" s="37"/>
      <c r="N79" s="37"/>
      <c r="O79" s="37"/>
      <c r="P79" s="37"/>
      <c r="Q79" s="37"/>
      <c r="R79" s="37"/>
      <c r="S79" s="37"/>
      <c r="T79" s="37"/>
      <c r="U79" s="36"/>
    </row>
    <row r="80" spans="2:21" x14ac:dyDescent="0.2">
      <c r="B80" s="35"/>
      <c r="C80" s="37"/>
      <c r="D80" s="37"/>
      <c r="E80" s="37"/>
      <c r="F80" s="37"/>
      <c r="G80" s="37"/>
      <c r="H80" s="37"/>
      <c r="I80" s="37"/>
      <c r="J80" s="37"/>
      <c r="K80" s="37" t="s">
        <v>177</v>
      </c>
      <c r="L80" s="37" t="s">
        <v>12</v>
      </c>
      <c r="M80" s="37" t="s">
        <v>179</v>
      </c>
      <c r="N80" s="37"/>
      <c r="O80" s="37"/>
      <c r="P80" s="37"/>
      <c r="Q80" s="37"/>
      <c r="R80" s="37"/>
      <c r="S80" s="37"/>
      <c r="T80" s="37"/>
      <c r="U80" s="36"/>
    </row>
    <row r="81" spans="2:21" x14ac:dyDescent="0.2">
      <c r="B81" s="35"/>
      <c r="C81" s="37"/>
      <c r="D81" s="37"/>
      <c r="E81" s="37"/>
      <c r="F81" s="37"/>
      <c r="G81" s="37"/>
      <c r="H81" s="37"/>
      <c r="I81" s="37"/>
      <c r="J81" s="37"/>
      <c r="K81" s="37" t="str">
        <f>+Autodiagnóstico!E22</f>
        <v>Indicadores de Proceso
Logro: Servicios centrados en el usuario</v>
      </c>
      <c r="L81" s="37">
        <v>100</v>
      </c>
      <c r="M81" s="38">
        <f>+Autodiagnóstico!F22</f>
        <v>1</v>
      </c>
      <c r="N81" s="37"/>
      <c r="O81" s="37"/>
      <c r="P81" s="37"/>
      <c r="Q81" s="37"/>
      <c r="R81" s="37"/>
      <c r="S81" s="37"/>
      <c r="T81" s="37"/>
      <c r="U81" s="36"/>
    </row>
    <row r="82" spans="2:21" x14ac:dyDescent="0.2">
      <c r="B82" s="35"/>
      <c r="C82" s="37"/>
      <c r="D82" s="37"/>
      <c r="E82" s="37"/>
      <c r="F82" s="37"/>
      <c r="G82" s="37"/>
      <c r="H82" s="37"/>
      <c r="I82" s="37"/>
      <c r="J82" s="37"/>
      <c r="K82" s="37" t="str">
        <f>+Autodiagnóstico!E26</f>
        <v>Indicadores de Proceso
Logro: Sistema integrado de PQRD</v>
      </c>
      <c r="L82" s="37">
        <v>100</v>
      </c>
      <c r="M82" s="38">
        <f>+Autodiagnóstico!F26</f>
        <v>100</v>
      </c>
      <c r="N82" s="37"/>
      <c r="O82" s="37"/>
      <c r="P82" s="37"/>
      <c r="Q82" s="37"/>
      <c r="R82" s="37"/>
      <c r="S82" s="37"/>
      <c r="T82" s="37"/>
      <c r="U82" s="36"/>
    </row>
    <row r="83" spans="2:21" x14ac:dyDescent="0.2">
      <c r="B83" s="35"/>
      <c r="C83" s="37"/>
      <c r="D83" s="37"/>
      <c r="E83" s="37"/>
      <c r="F83" s="37"/>
      <c r="G83" s="37"/>
      <c r="H83" s="37"/>
      <c r="I83" s="37"/>
      <c r="J83" s="37"/>
      <c r="K83" s="37" t="str">
        <f>+Autodiagnóstico!E29</f>
        <v xml:space="preserve">Indicadores de Proceso
Logro: Trámites y servicios en línea </v>
      </c>
      <c r="L83" s="37">
        <v>100</v>
      </c>
      <c r="M83" s="37">
        <f>+Autodiagnóstico!F29</f>
        <v>1</v>
      </c>
      <c r="N83" s="37"/>
      <c r="O83" s="37"/>
      <c r="P83" s="37"/>
      <c r="Q83" s="37"/>
      <c r="R83" s="37"/>
      <c r="S83" s="37"/>
      <c r="T83" s="37"/>
      <c r="U83" s="36"/>
    </row>
    <row r="84" spans="2:21" x14ac:dyDescent="0.2">
      <c r="B84" s="35"/>
      <c r="C84" s="37"/>
      <c r="D84" s="37"/>
      <c r="E84" s="37"/>
      <c r="F84" s="37"/>
      <c r="G84" s="37"/>
      <c r="H84" s="37"/>
      <c r="I84" s="37"/>
      <c r="J84" s="37"/>
      <c r="K84" s="37" t="str">
        <f>+Autodiagnóstico!E31</f>
        <v>Indicadores de Resultado
TIC para Servicios</v>
      </c>
      <c r="L84" s="37">
        <v>100</v>
      </c>
      <c r="M84" s="38">
        <f>+Autodiagnóstico!F31</f>
        <v>1</v>
      </c>
      <c r="N84" s="37"/>
      <c r="O84" s="37"/>
      <c r="P84" s="37"/>
      <c r="Q84" s="37"/>
      <c r="R84" s="37"/>
      <c r="S84" s="37"/>
      <c r="T84" s="37"/>
      <c r="U84" s="36"/>
    </row>
    <row r="85" spans="2:21" x14ac:dyDescent="0.2">
      <c r="B85" s="35"/>
      <c r="C85" s="37"/>
      <c r="D85" s="37"/>
      <c r="E85" s="37"/>
      <c r="F85" s="37"/>
      <c r="G85" s="37"/>
      <c r="H85" s="37"/>
      <c r="I85" s="37"/>
      <c r="J85" s="37"/>
      <c r="K85" s="37"/>
      <c r="L85" s="37"/>
      <c r="M85" s="37"/>
      <c r="N85" s="37"/>
      <c r="O85" s="37"/>
      <c r="P85" s="37"/>
      <c r="Q85" s="37"/>
      <c r="R85" s="37"/>
      <c r="S85" s="37"/>
      <c r="T85" s="37"/>
      <c r="U85" s="36"/>
    </row>
    <row r="86" spans="2:21" x14ac:dyDescent="0.2">
      <c r="B86" s="35"/>
      <c r="C86" s="37"/>
      <c r="D86" s="37"/>
      <c r="E86" s="37"/>
      <c r="F86" s="37"/>
      <c r="G86" s="37"/>
      <c r="H86" s="37"/>
      <c r="I86" s="37"/>
      <c r="J86" s="37"/>
      <c r="K86" s="37"/>
      <c r="L86" s="37"/>
      <c r="M86" s="37"/>
      <c r="N86" s="37"/>
      <c r="O86" s="37"/>
      <c r="P86" s="37"/>
      <c r="Q86" s="37"/>
      <c r="R86" s="37"/>
      <c r="S86" s="37"/>
      <c r="T86" s="37"/>
      <c r="U86" s="36"/>
    </row>
    <row r="87" spans="2:21" x14ac:dyDescent="0.2">
      <c r="B87" s="35"/>
      <c r="C87" s="37"/>
      <c r="D87" s="37"/>
      <c r="E87" s="37"/>
      <c r="F87" s="37"/>
      <c r="G87" s="37"/>
      <c r="H87" s="37"/>
      <c r="I87" s="37"/>
      <c r="J87" s="37"/>
      <c r="K87" s="37"/>
      <c r="L87" s="37"/>
      <c r="M87" s="37"/>
      <c r="N87" s="37"/>
      <c r="O87" s="37"/>
      <c r="P87" s="37"/>
      <c r="Q87" s="37"/>
      <c r="R87" s="37"/>
      <c r="S87" s="37"/>
      <c r="T87" s="37"/>
      <c r="U87" s="36"/>
    </row>
    <row r="88" spans="2:21" x14ac:dyDescent="0.2">
      <c r="B88" s="35"/>
      <c r="C88" s="37"/>
      <c r="D88" s="37"/>
      <c r="E88" s="37"/>
      <c r="F88" s="37"/>
      <c r="G88" s="37"/>
      <c r="H88" s="37"/>
      <c r="I88" s="37"/>
      <c r="J88" s="37"/>
      <c r="K88" s="37"/>
      <c r="L88" s="37"/>
      <c r="M88" s="37"/>
      <c r="N88" s="37"/>
      <c r="O88" s="37"/>
      <c r="P88" s="37"/>
      <c r="Q88" s="37"/>
      <c r="R88" s="37"/>
      <c r="S88" s="37"/>
      <c r="T88" s="37"/>
      <c r="U88" s="36"/>
    </row>
    <row r="89" spans="2:21" x14ac:dyDescent="0.2">
      <c r="B89" s="35"/>
      <c r="C89" s="37"/>
      <c r="D89" s="37"/>
      <c r="E89" s="37"/>
      <c r="F89" s="37"/>
      <c r="G89" s="37"/>
      <c r="H89" s="37"/>
      <c r="I89" s="37"/>
      <c r="J89" s="37"/>
      <c r="K89" s="37"/>
      <c r="L89" s="37"/>
      <c r="M89" s="37"/>
      <c r="N89" s="37"/>
      <c r="O89" s="37"/>
      <c r="P89" s="37"/>
      <c r="Q89" s="37"/>
      <c r="R89" s="37"/>
      <c r="S89" s="37"/>
      <c r="T89" s="37"/>
      <c r="U89" s="36"/>
    </row>
    <row r="90" spans="2:21" x14ac:dyDescent="0.2">
      <c r="B90" s="35"/>
      <c r="C90" s="37"/>
      <c r="D90" s="37"/>
      <c r="E90" s="37"/>
      <c r="F90" s="37"/>
      <c r="G90" s="37"/>
      <c r="H90" s="37"/>
      <c r="I90" s="37"/>
      <c r="J90" s="37"/>
      <c r="K90" s="37"/>
      <c r="L90" s="37"/>
      <c r="M90" s="37"/>
      <c r="N90" s="37"/>
      <c r="O90" s="37"/>
      <c r="P90" s="37"/>
      <c r="Q90" s="37"/>
      <c r="R90" s="37"/>
      <c r="S90" s="37"/>
      <c r="T90" s="37"/>
      <c r="U90" s="36"/>
    </row>
    <row r="91" spans="2:21" x14ac:dyDescent="0.2">
      <c r="B91" s="35"/>
      <c r="C91" s="37"/>
      <c r="D91" s="37"/>
      <c r="E91" s="37"/>
      <c r="F91" s="37"/>
      <c r="G91" s="37"/>
      <c r="H91" s="37"/>
      <c r="I91" s="37"/>
      <c r="J91" s="37"/>
      <c r="K91" s="37"/>
      <c r="L91" s="37"/>
      <c r="M91" s="37"/>
      <c r="N91" s="37"/>
      <c r="O91" s="37"/>
      <c r="P91" s="37"/>
      <c r="Q91" s="37"/>
      <c r="R91" s="37"/>
      <c r="S91" s="37"/>
      <c r="T91" s="37"/>
      <c r="U91" s="36"/>
    </row>
    <row r="92" spans="2:21" x14ac:dyDescent="0.2">
      <c r="B92" s="35"/>
      <c r="C92" s="37"/>
      <c r="D92" s="37"/>
      <c r="E92" s="37"/>
      <c r="F92" s="37"/>
      <c r="G92" s="37"/>
      <c r="H92" s="37"/>
      <c r="I92" s="37"/>
      <c r="J92" s="37"/>
      <c r="K92" s="37"/>
      <c r="L92" s="37"/>
      <c r="M92" s="37"/>
      <c r="N92" s="37"/>
      <c r="O92" s="37"/>
      <c r="P92" s="37"/>
      <c r="Q92" s="37"/>
      <c r="R92" s="37"/>
      <c r="S92" s="37"/>
      <c r="T92" s="37"/>
      <c r="U92" s="36"/>
    </row>
    <row r="93" spans="2:21" x14ac:dyDescent="0.2">
      <c r="B93" s="35"/>
      <c r="C93" s="37"/>
      <c r="D93" s="37"/>
      <c r="E93" s="37"/>
      <c r="F93" s="37"/>
      <c r="G93" s="37"/>
      <c r="H93" s="37"/>
      <c r="I93" s="37"/>
      <c r="J93" s="37"/>
      <c r="K93" s="37"/>
      <c r="L93" s="37"/>
      <c r="M93" s="37"/>
      <c r="N93" s="37"/>
      <c r="O93" s="37"/>
      <c r="P93" s="37"/>
      <c r="Q93" s="37"/>
      <c r="R93" s="37"/>
      <c r="S93" s="37"/>
      <c r="T93" s="37"/>
      <c r="U93" s="36"/>
    </row>
    <row r="94" spans="2:21" x14ac:dyDescent="0.2">
      <c r="B94" s="35"/>
      <c r="C94" s="37"/>
      <c r="D94" s="37"/>
      <c r="E94" s="37"/>
      <c r="F94" s="37"/>
      <c r="G94" s="37"/>
      <c r="H94" s="37"/>
      <c r="I94" s="37"/>
      <c r="J94" s="37"/>
      <c r="K94" s="37"/>
      <c r="L94" s="37"/>
      <c r="M94" s="37"/>
      <c r="N94" s="37"/>
      <c r="O94" s="37"/>
      <c r="P94" s="37"/>
      <c r="Q94" s="37"/>
      <c r="R94" s="37"/>
      <c r="S94" s="37"/>
      <c r="T94" s="37"/>
      <c r="U94" s="36"/>
    </row>
    <row r="95" spans="2:21" x14ac:dyDescent="0.2">
      <c r="B95" s="35"/>
      <c r="C95" s="37"/>
      <c r="D95" s="37"/>
      <c r="E95" s="37"/>
      <c r="F95" s="37"/>
      <c r="G95" s="37"/>
      <c r="H95" s="37"/>
      <c r="I95" s="37"/>
      <c r="J95" s="37"/>
      <c r="K95" s="37"/>
      <c r="L95" s="37"/>
      <c r="M95" s="37"/>
      <c r="N95" s="37"/>
      <c r="O95" s="37"/>
      <c r="P95" s="37"/>
      <c r="Q95" s="37"/>
      <c r="R95" s="37"/>
      <c r="S95" s="37"/>
      <c r="T95" s="37"/>
      <c r="U95" s="36"/>
    </row>
    <row r="96" spans="2:21" x14ac:dyDescent="0.2">
      <c r="B96" s="35"/>
      <c r="C96" s="37"/>
      <c r="D96" s="37"/>
      <c r="E96" s="37"/>
      <c r="F96" s="37"/>
      <c r="G96" s="37"/>
      <c r="H96" s="37"/>
      <c r="I96" s="37"/>
      <c r="J96" s="37"/>
      <c r="K96" s="37"/>
      <c r="L96" s="37"/>
      <c r="M96" s="37"/>
      <c r="N96" s="37"/>
      <c r="O96" s="37"/>
      <c r="P96" s="37"/>
      <c r="Q96" s="37"/>
      <c r="R96" s="37"/>
      <c r="S96" s="37"/>
      <c r="T96" s="37"/>
      <c r="U96" s="36"/>
    </row>
    <row r="97" spans="2:21" x14ac:dyDescent="0.2">
      <c r="B97" s="35"/>
      <c r="C97" s="37"/>
      <c r="D97" s="37"/>
      <c r="E97" s="37"/>
      <c r="F97" s="37"/>
      <c r="G97" s="37"/>
      <c r="H97" s="37"/>
      <c r="I97" s="37"/>
      <c r="J97" s="37"/>
      <c r="K97" s="37"/>
      <c r="L97" s="37"/>
      <c r="M97" s="37"/>
      <c r="N97" s="37"/>
      <c r="O97" s="37"/>
      <c r="P97" s="37"/>
      <c r="Q97" s="37"/>
      <c r="R97" s="37"/>
      <c r="S97" s="37"/>
      <c r="T97" s="37"/>
      <c r="U97" s="36"/>
    </row>
    <row r="98" spans="2:21" x14ac:dyDescent="0.2">
      <c r="B98" s="35"/>
      <c r="C98" s="37"/>
      <c r="D98" s="37"/>
      <c r="E98" s="37"/>
      <c r="F98" s="37"/>
      <c r="G98" s="37"/>
      <c r="H98" s="37"/>
      <c r="I98" s="37"/>
      <c r="J98" s="37"/>
      <c r="K98" s="37"/>
      <c r="L98" s="37"/>
      <c r="M98" s="37"/>
      <c r="N98" s="37"/>
      <c r="O98" s="37"/>
      <c r="P98" s="37"/>
      <c r="Q98" s="37"/>
      <c r="R98" s="37"/>
      <c r="S98" s="37"/>
      <c r="T98" s="37"/>
      <c r="U98" s="36"/>
    </row>
    <row r="99" spans="2:21" x14ac:dyDescent="0.2">
      <c r="B99" s="35"/>
      <c r="C99" s="37"/>
      <c r="D99" s="37"/>
      <c r="E99" s="37"/>
      <c r="F99" s="37"/>
      <c r="G99" s="37"/>
      <c r="H99" s="37"/>
      <c r="I99" s="37"/>
      <c r="J99" s="37"/>
      <c r="K99" s="37"/>
      <c r="L99" s="37"/>
      <c r="M99" s="37"/>
      <c r="N99" s="37"/>
      <c r="O99" s="37"/>
      <c r="P99" s="37"/>
      <c r="Q99" s="37"/>
      <c r="R99" s="37"/>
      <c r="S99" s="37"/>
      <c r="T99" s="37"/>
      <c r="U99" s="36"/>
    </row>
    <row r="100" spans="2:21" x14ac:dyDescent="0.2">
      <c r="B100" s="35"/>
      <c r="C100" s="37"/>
      <c r="D100" s="37"/>
      <c r="E100" s="37"/>
      <c r="F100" s="37"/>
      <c r="G100" s="37"/>
      <c r="H100" s="37"/>
      <c r="I100" s="37"/>
      <c r="J100" s="37"/>
      <c r="K100" s="37"/>
      <c r="L100" s="37"/>
      <c r="M100" s="37"/>
      <c r="N100" s="37"/>
      <c r="O100" s="37"/>
      <c r="P100" s="37"/>
      <c r="Q100" s="37"/>
      <c r="R100" s="37"/>
      <c r="S100" s="37"/>
      <c r="T100" s="37"/>
      <c r="U100" s="36"/>
    </row>
    <row r="101" spans="2:21" x14ac:dyDescent="0.2">
      <c r="B101" s="35"/>
      <c r="C101" s="37"/>
      <c r="D101" s="37"/>
      <c r="E101" s="37"/>
      <c r="F101" s="37"/>
      <c r="G101" s="37"/>
      <c r="H101" s="37"/>
      <c r="I101" s="37"/>
      <c r="J101" s="37"/>
      <c r="K101" s="37"/>
      <c r="L101" s="37"/>
      <c r="M101" s="37"/>
      <c r="N101" s="37"/>
      <c r="O101" s="37"/>
      <c r="P101" s="37"/>
      <c r="Q101" s="37"/>
      <c r="R101" s="37"/>
      <c r="S101" s="37"/>
      <c r="T101" s="37"/>
      <c r="U101" s="36"/>
    </row>
    <row r="102" spans="2:21" x14ac:dyDescent="0.2">
      <c r="B102" s="35"/>
      <c r="C102" s="37"/>
      <c r="D102" s="37"/>
      <c r="E102" s="37"/>
      <c r="F102" s="37"/>
      <c r="G102" s="37"/>
      <c r="H102" s="37"/>
      <c r="I102" s="37"/>
      <c r="J102" s="37"/>
      <c r="K102" s="361" t="s">
        <v>180</v>
      </c>
      <c r="L102" s="361"/>
      <c r="M102" s="361"/>
      <c r="N102" s="361"/>
      <c r="O102" s="37"/>
      <c r="P102" s="37"/>
      <c r="Q102" s="37"/>
      <c r="R102" s="37"/>
      <c r="S102" s="37"/>
      <c r="T102" s="37"/>
      <c r="U102" s="36"/>
    </row>
    <row r="103" spans="2:21" ht="15" x14ac:dyDescent="0.25">
      <c r="B103" s="35"/>
      <c r="C103" s="37"/>
      <c r="D103" s="37"/>
      <c r="E103" s="37"/>
      <c r="F103" s="37"/>
      <c r="G103" s="37"/>
      <c r="H103" s="37"/>
      <c r="I103" s="37"/>
      <c r="J103" s="37"/>
      <c r="K103" s="363" t="str">
        <f>+Autodiagnóstico!C33</f>
        <v>TIC para la gestión</v>
      </c>
      <c r="L103" s="363">
        <f>+Autodiagnóstico!C59</f>
        <v>0</v>
      </c>
      <c r="M103" s="363"/>
      <c r="N103" s="363"/>
      <c r="O103" s="37"/>
      <c r="P103" s="37"/>
      <c r="Q103" s="37"/>
      <c r="R103" s="37"/>
      <c r="S103" s="37"/>
      <c r="T103" s="37"/>
      <c r="U103" s="36"/>
    </row>
    <row r="104" spans="2:21" x14ac:dyDescent="0.2">
      <c r="B104" s="35"/>
      <c r="C104" s="37"/>
      <c r="D104" s="37"/>
      <c r="E104" s="37"/>
      <c r="F104" s="37"/>
      <c r="G104" s="37"/>
      <c r="H104" s="37"/>
      <c r="I104" s="37"/>
      <c r="J104" s="37"/>
      <c r="K104" s="37"/>
      <c r="L104" s="37"/>
      <c r="M104" s="37"/>
      <c r="N104" s="37"/>
      <c r="O104" s="37"/>
      <c r="P104" s="37"/>
      <c r="Q104" s="37"/>
      <c r="R104" s="37"/>
      <c r="S104" s="37"/>
      <c r="T104" s="37"/>
      <c r="U104" s="36"/>
    </row>
    <row r="105" spans="2:21" x14ac:dyDescent="0.2">
      <c r="B105" s="35"/>
      <c r="C105" s="37"/>
      <c r="D105" s="37"/>
      <c r="E105" s="37"/>
      <c r="F105" s="37"/>
      <c r="G105" s="37"/>
      <c r="H105" s="37"/>
      <c r="I105" s="37"/>
      <c r="J105" s="37"/>
      <c r="K105" s="37"/>
      <c r="L105" s="37"/>
      <c r="M105" s="37"/>
      <c r="N105" s="37"/>
      <c r="O105" s="37"/>
      <c r="P105" s="37"/>
      <c r="Q105" s="37"/>
      <c r="R105" s="37"/>
      <c r="S105" s="37"/>
      <c r="T105" s="37"/>
      <c r="U105" s="36"/>
    </row>
    <row r="106" spans="2:21" x14ac:dyDescent="0.2">
      <c r="B106" s="35"/>
      <c r="C106" s="37"/>
      <c r="D106" s="37"/>
      <c r="E106" s="37"/>
      <c r="F106" s="37"/>
      <c r="G106" s="37"/>
      <c r="H106" s="37"/>
      <c r="I106" s="37"/>
      <c r="J106" s="37"/>
      <c r="K106" s="37" t="s">
        <v>181</v>
      </c>
      <c r="L106" s="37" t="s">
        <v>15</v>
      </c>
      <c r="M106" s="37" t="s">
        <v>11</v>
      </c>
      <c r="N106" s="37"/>
      <c r="O106" s="37"/>
      <c r="P106" s="37"/>
      <c r="Q106" s="37"/>
      <c r="R106" s="37"/>
      <c r="S106" s="37"/>
      <c r="T106" s="37"/>
      <c r="U106" s="36"/>
    </row>
    <row r="107" spans="2:21" x14ac:dyDescent="0.2">
      <c r="B107" s="35"/>
      <c r="C107" s="37"/>
      <c r="D107" s="37"/>
      <c r="E107" s="37"/>
      <c r="F107" s="37"/>
      <c r="G107" s="37"/>
      <c r="H107" s="37"/>
      <c r="I107" s="37"/>
      <c r="J107" s="37"/>
      <c r="K107" s="37" t="str">
        <f>+Autodiagnóstico!E33</f>
        <v>Indicadores de Proceso
Logro: Estrategia de TI</v>
      </c>
      <c r="L107" s="37">
        <v>100</v>
      </c>
      <c r="M107" s="37">
        <f>+Autodiagnóstico!F33</f>
        <v>1</v>
      </c>
      <c r="N107" s="37"/>
      <c r="O107" s="37"/>
      <c r="P107" s="37"/>
      <c r="Q107" s="37"/>
      <c r="R107" s="37"/>
      <c r="S107" s="37"/>
      <c r="T107" s="37"/>
      <c r="U107" s="36"/>
    </row>
    <row r="108" spans="2:21" ht="15" customHeight="1" x14ac:dyDescent="0.2">
      <c r="B108" s="35"/>
      <c r="C108" s="37"/>
      <c r="D108" s="37"/>
      <c r="E108" s="37"/>
      <c r="F108" s="37"/>
      <c r="G108" s="37"/>
      <c r="H108" s="37"/>
      <c r="I108" s="37"/>
      <c r="J108" s="37"/>
      <c r="K108" s="37" t="str">
        <f>+Autodiagnóstico!E38</f>
        <v>Indicadores de Proceso
Logro: Gobierno de TI</v>
      </c>
      <c r="L108" s="37">
        <v>100</v>
      </c>
      <c r="M108" s="37">
        <f>+Autodiagnóstico!F38</f>
        <v>20.75</v>
      </c>
      <c r="N108" s="37"/>
      <c r="O108" s="37"/>
      <c r="P108" s="37"/>
      <c r="Q108" s="37"/>
      <c r="R108" s="37"/>
      <c r="S108" s="37"/>
      <c r="T108" s="37"/>
      <c r="U108" s="36"/>
    </row>
    <row r="109" spans="2:21" x14ac:dyDescent="0.2">
      <c r="B109" s="35"/>
      <c r="C109" s="37"/>
      <c r="D109" s="37"/>
      <c r="E109" s="37"/>
      <c r="F109" s="37"/>
      <c r="G109" s="37"/>
      <c r="H109" s="37"/>
      <c r="I109" s="37"/>
      <c r="J109" s="37"/>
      <c r="K109" s="37" t="str">
        <f>+Autodiagnóstico!E42</f>
        <v>Indicadores de Proceso Logro: Información</v>
      </c>
      <c r="L109" s="37">
        <v>100</v>
      </c>
      <c r="M109" s="38">
        <f>+Autodiagnóstico!F42</f>
        <v>1</v>
      </c>
      <c r="N109" s="37"/>
      <c r="O109" s="37"/>
      <c r="P109" s="37"/>
      <c r="Q109" s="37"/>
      <c r="R109" s="37"/>
      <c r="S109" s="37"/>
      <c r="T109" s="37"/>
      <c r="U109" s="36"/>
    </row>
    <row r="110" spans="2:21" x14ac:dyDescent="0.2">
      <c r="B110" s="35"/>
      <c r="C110" s="37"/>
      <c r="D110" s="37"/>
      <c r="E110" s="37"/>
      <c r="F110" s="37"/>
      <c r="G110" s="37"/>
      <c r="H110" s="37"/>
      <c r="I110" s="37"/>
      <c r="J110" s="37"/>
      <c r="K110" s="37" t="str">
        <f>+Autodiagnóstico!E46</f>
        <v>Indicadores de Proceso
Logro: Sistemas de Información</v>
      </c>
      <c r="L110" s="37">
        <v>100</v>
      </c>
      <c r="M110" s="38">
        <f>+Autodiagnóstico!F46</f>
        <v>0.83333333333333337</v>
      </c>
      <c r="N110" s="37"/>
      <c r="O110" s="37"/>
      <c r="P110" s="37"/>
      <c r="Q110" s="37"/>
      <c r="R110" s="37"/>
      <c r="S110" s="37"/>
      <c r="T110" s="37"/>
      <c r="U110" s="36"/>
    </row>
    <row r="111" spans="2:21" x14ac:dyDescent="0.2">
      <c r="B111" s="35"/>
      <c r="C111" s="37"/>
      <c r="D111" s="37"/>
      <c r="E111" s="37"/>
      <c r="F111" s="37"/>
      <c r="G111" s="37"/>
      <c r="H111" s="37"/>
      <c r="I111" s="37"/>
      <c r="J111" s="37"/>
      <c r="K111" s="37" t="str">
        <f>+Autodiagnóstico!E52</f>
        <v xml:space="preserve">Indicadores de Proceso  Logro: Servicios Tecnológicos
</v>
      </c>
      <c r="L111" s="37">
        <v>100</v>
      </c>
      <c r="M111" s="38">
        <f>+Autodiagnóstico!F52</f>
        <v>20.666666666666668</v>
      </c>
      <c r="N111" s="37"/>
      <c r="O111" s="37"/>
      <c r="P111" s="37"/>
      <c r="Q111" s="37"/>
      <c r="R111" s="37"/>
      <c r="S111" s="37"/>
      <c r="T111" s="37"/>
      <c r="U111" s="36"/>
    </row>
    <row r="112" spans="2:21" x14ac:dyDescent="0.2">
      <c r="B112" s="35"/>
      <c r="C112" s="37"/>
      <c r="D112" s="37"/>
      <c r="E112" s="37"/>
      <c r="F112" s="37"/>
      <c r="G112" s="37"/>
      <c r="H112" s="37"/>
      <c r="I112" s="37"/>
      <c r="J112" s="37"/>
      <c r="K112" s="37" t="str">
        <f>+Autodiagnóstico!E58</f>
        <v>Indicador de Proceso
Logro: Uso y Apropiación</v>
      </c>
      <c r="L112" s="37">
        <v>100</v>
      </c>
      <c r="M112" s="38">
        <f>+Autodiagnóstico!F58</f>
        <v>0</v>
      </c>
      <c r="N112" s="37"/>
      <c r="O112" s="37"/>
      <c r="P112" s="37"/>
      <c r="Q112" s="37"/>
      <c r="R112" s="37"/>
      <c r="S112" s="37"/>
      <c r="T112" s="37"/>
      <c r="U112" s="36"/>
    </row>
    <row r="113" spans="2:21" x14ac:dyDescent="0.2">
      <c r="B113" s="35"/>
      <c r="C113" s="37"/>
      <c r="D113" s="37"/>
      <c r="E113" s="37"/>
      <c r="F113" s="37"/>
      <c r="G113" s="37"/>
      <c r="H113" s="37"/>
      <c r="I113" s="37"/>
      <c r="J113" s="37"/>
      <c r="K113" s="37" t="str">
        <f>+Autodiagnóstico!E59</f>
        <v>Indicador de Proceso
Logro: Capacidades Institucionales</v>
      </c>
      <c r="L113" s="37">
        <v>100</v>
      </c>
      <c r="M113" s="38">
        <f>+Autodiagnóstico!F59</f>
        <v>20.666666666666668</v>
      </c>
      <c r="N113" s="37"/>
      <c r="O113" s="37"/>
      <c r="P113" s="37"/>
      <c r="Q113" s="37"/>
      <c r="R113" s="37"/>
      <c r="S113" s="37"/>
      <c r="T113" s="37"/>
      <c r="U113" s="36"/>
    </row>
    <row r="114" spans="2:21" x14ac:dyDescent="0.2">
      <c r="B114" s="35"/>
      <c r="C114" s="37"/>
      <c r="D114" s="37"/>
      <c r="E114" s="37"/>
      <c r="F114" s="37"/>
      <c r="G114" s="37"/>
      <c r="H114" s="37"/>
      <c r="I114" s="37"/>
      <c r="J114" s="37"/>
      <c r="K114" s="37" t="str">
        <f>+Autodiagnóstico!E63</f>
        <v xml:space="preserve">Indicadores de resultado TIC para la Gestión </v>
      </c>
      <c r="L114" s="37">
        <v>100</v>
      </c>
      <c r="M114" s="38">
        <f>+Autodiagnóstico!F63</f>
        <v>14.166666666666666</v>
      </c>
      <c r="N114" s="37"/>
      <c r="O114" s="37"/>
      <c r="P114" s="37"/>
      <c r="Q114" s="37"/>
      <c r="R114" s="37"/>
      <c r="S114" s="37"/>
      <c r="T114" s="37"/>
      <c r="U114" s="36"/>
    </row>
    <row r="115" spans="2:21" x14ac:dyDescent="0.2">
      <c r="B115" s="35"/>
      <c r="C115" s="37"/>
      <c r="D115" s="37"/>
      <c r="E115" s="37"/>
      <c r="F115" s="37"/>
      <c r="G115" s="37"/>
      <c r="H115" s="37"/>
      <c r="I115" s="37"/>
      <c r="J115" s="37"/>
      <c r="K115" s="37"/>
      <c r="L115" s="37"/>
      <c r="M115" s="37"/>
      <c r="N115" s="37"/>
      <c r="O115" s="37"/>
      <c r="P115" s="37"/>
      <c r="Q115" s="37"/>
      <c r="R115" s="37"/>
      <c r="S115" s="37"/>
      <c r="T115" s="37"/>
      <c r="U115" s="36"/>
    </row>
    <row r="116" spans="2:21" x14ac:dyDescent="0.2">
      <c r="B116" s="35"/>
      <c r="C116" s="37"/>
      <c r="D116" s="37"/>
      <c r="E116" s="37"/>
      <c r="F116" s="37"/>
      <c r="G116" s="37"/>
      <c r="H116" s="37"/>
      <c r="I116" s="37"/>
      <c r="J116" s="37"/>
      <c r="K116" s="37"/>
      <c r="L116" s="37"/>
      <c r="M116" s="37"/>
      <c r="N116" s="37"/>
      <c r="O116" s="37"/>
      <c r="P116" s="37"/>
      <c r="Q116" s="37"/>
      <c r="R116" s="37"/>
      <c r="S116" s="37"/>
      <c r="T116" s="37"/>
      <c r="U116" s="36"/>
    </row>
    <row r="117" spans="2:21" x14ac:dyDescent="0.2">
      <c r="B117" s="35"/>
      <c r="C117" s="37"/>
      <c r="D117" s="37"/>
      <c r="E117" s="37"/>
      <c r="F117" s="37"/>
      <c r="G117" s="37"/>
      <c r="H117" s="37"/>
      <c r="I117" s="37"/>
      <c r="J117" s="37"/>
      <c r="K117" s="37"/>
      <c r="L117" s="37"/>
      <c r="M117" s="37"/>
      <c r="N117" s="37"/>
      <c r="O117" s="37"/>
      <c r="P117" s="37"/>
      <c r="Q117" s="37"/>
      <c r="R117" s="37"/>
      <c r="S117" s="37"/>
      <c r="T117" s="37"/>
      <c r="U117" s="36"/>
    </row>
    <row r="118" spans="2:21" x14ac:dyDescent="0.2">
      <c r="B118" s="35"/>
      <c r="C118" s="37"/>
      <c r="D118" s="37"/>
      <c r="E118" s="37"/>
      <c r="F118" s="37"/>
      <c r="G118" s="37"/>
      <c r="H118" s="37"/>
      <c r="I118" s="37"/>
      <c r="J118" s="37"/>
      <c r="K118" s="37"/>
      <c r="L118" s="37"/>
      <c r="M118" s="37"/>
      <c r="N118" s="37"/>
      <c r="O118" s="37"/>
      <c r="P118" s="37"/>
      <c r="Q118" s="37"/>
      <c r="R118" s="37"/>
      <c r="S118" s="37"/>
      <c r="T118" s="37"/>
      <c r="U118" s="36"/>
    </row>
    <row r="119" spans="2:21" x14ac:dyDescent="0.2">
      <c r="B119" s="35"/>
      <c r="C119" s="37"/>
      <c r="D119" s="37"/>
      <c r="E119" s="37"/>
      <c r="F119" s="37"/>
      <c r="G119" s="37"/>
      <c r="H119" s="37"/>
      <c r="I119" s="37"/>
      <c r="J119" s="37"/>
      <c r="K119" s="37"/>
      <c r="L119" s="37"/>
      <c r="M119" s="37"/>
      <c r="N119" s="37"/>
      <c r="O119" s="37"/>
      <c r="P119" s="37"/>
      <c r="Q119" s="37"/>
      <c r="R119" s="37"/>
      <c r="S119" s="37"/>
      <c r="T119" s="37"/>
      <c r="U119" s="36"/>
    </row>
    <row r="120" spans="2:21" x14ac:dyDescent="0.2">
      <c r="B120" s="35"/>
      <c r="C120" s="37"/>
      <c r="D120" s="37"/>
      <c r="E120" s="37"/>
      <c r="F120" s="37"/>
      <c r="G120" s="37"/>
      <c r="H120" s="37"/>
      <c r="I120" s="37"/>
      <c r="J120" s="37"/>
      <c r="K120" s="37"/>
      <c r="L120" s="37"/>
      <c r="M120" s="37"/>
      <c r="N120" s="37"/>
      <c r="O120" s="37"/>
      <c r="P120" s="37"/>
      <c r="Q120" s="37"/>
      <c r="R120" s="37"/>
      <c r="S120" s="37"/>
      <c r="T120" s="37"/>
      <c r="U120" s="36"/>
    </row>
    <row r="121" spans="2:21" x14ac:dyDescent="0.2">
      <c r="B121" s="35"/>
      <c r="C121" s="37"/>
      <c r="D121" s="37"/>
      <c r="E121" s="37"/>
      <c r="F121" s="37"/>
      <c r="G121" s="37"/>
      <c r="H121" s="37"/>
      <c r="I121" s="37"/>
      <c r="J121" s="37"/>
      <c r="K121" s="37"/>
      <c r="L121" s="37"/>
      <c r="M121" s="37"/>
      <c r="N121" s="37"/>
      <c r="O121" s="37"/>
      <c r="P121" s="37"/>
      <c r="Q121" s="37"/>
      <c r="R121" s="37"/>
      <c r="S121" s="37"/>
      <c r="T121" s="37"/>
      <c r="U121" s="36"/>
    </row>
    <row r="122" spans="2:21" x14ac:dyDescent="0.2">
      <c r="B122" s="35"/>
      <c r="C122" s="37"/>
      <c r="D122" s="37"/>
      <c r="E122" s="37"/>
      <c r="F122" s="37"/>
      <c r="G122" s="37"/>
      <c r="H122" s="37"/>
      <c r="I122" s="37"/>
      <c r="J122" s="37"/>
      <c r="K122" s="37"/>
      <c r="L122" s="37"/>
      <c r="M122" s="37"/>
      <c r="N122" s="37"/>
      <c r="O122" s="37"/>
      <c r="P122" s="37"/>
      <c r="Q122" s="37"/>
      <c r="R122" s="37"/>
      <c r="S122" s="37"/>
      <c r="T122" s="37"/>
      <c r="U122" s="36"/>
    </row>
    <row r="123" spans="2:21" x14ac:dyDescent="0.2">
      <c r="B123" s="35"/>
      <c r="C123" s="37"/>
      <c r="D123" s="37"/>
      <c r="E123" s="37"/>
      <c r="F123" s="37"/>
      <c r="G123" s="37"/>
      <c r="H123" s="37"/>
      <c r="I123" s="37"/>
      <c r="J123" s="37"/>
      <c r="K123" s="37"/>
      <c r="L123" s="37"/>
      <c r="M123" s="37"/>
      <c r="N123" s="37"/>
      <c r="O123" s="37"/>
      <c r="P123" s="37"/>
      <c r="Q123" s="37"/>
      <c r="R123" s="37"/>
      <c r="S123" s="37"/>
      <c r="T123" s="37"/>
      <c r="U123" s="36"/>
    </row>
    <row r="124" spans="2:21" x14ac:dyDescent="0.2">
      <c r="B124" s="35"/>
      <c r="C124" s="37"/>
      <c r="D124" s="37"/>
      <c r="E124" s="37"/>
      <c r="F124" s="37"/>
      <c r="G124" s="37"/>
      <c r="H124" s="37"/>
      <c r="I124" s="37"/>
      <c r="J124" s="37"/>
      <c r="K124" s="37"/>
      <c r="L124" s="37"/>
      <c r="M124" s="37"/>
      <c r="N124" s="37"/>
      <c r="O124" s="37"/>
      <c r="P124" s="37"/>
      <c r="Q124" s="37"/>
      <c r="R124" s="37"/>
      <c r="S124" s="37"/>
      <c r="T124" s="37"/>
      <c r="U124" s="36"/>
    </row>
    <row r="125" spans="2:21" x14ac:dyDescent="0.2">
      <c r="B125" s="35"/>
      <c r="C125" s="37"/>
      <c r="D125" s="37"/>
      <c r="E125" s="37"/>
      <c r="F125" s="37"/>
      <c r="G125" s="37"/>
      <c r="H125" s="37"/>
      <c r="I125" s="37"/>
      <c r="J125" s="37"/>
      <c r="K125" s="37"/>
      <c r="L125" s="37"/>
      <c r="M125" s="37"/>
      <c r="N125" s="37"/>
      <c r="O125" s="37"/>
      <c r="P125" s="37"/>
      <c r="Q125" s="37"/>
      <c r="R125" s="37"/>
      <c r="S125" s="37"/>
      <c r="T125" s="37"/>
      <c r="U125" s="36"/>
    </row>
    <row r="126" spans="2:21" x14ac:dyDescent="0.2">
      <c r="B126" s="35"/>
      <c r="C126" s="37"/>
      <c r="D126" s="37"/>
      <c r="E126" s="37"/>
      <c r="F126" s="37"/>
      <c r="G126" s="37"/>
      <c r="H126" s="37"/>
      <c r="I126" s="37"/>
      <c r="J126" s="37"/>
      <c r="K126" s="37"/>
      <c r="L126" s="37"/>
      <c r="M126" s="37"/>
      <c r="N126" s="37"/>
      <c r="O126" s="37"/>
      <c r="P126" s="37"/>
      <c r="Q126" s="37"/>
      <c r="R126" s="37"/>
      <c r="S126" s="37"/>
      <c r="T126" s="37"/>
      <c r="U126" s="36"/>
    </row>
    <row r="127" spans="2:21" x14ac:dyDescent="0.2">
      <c r="B127" s="35"/>
      <c r="C127" s="37"/>
      <c r="D127" s="37"/>
      <c r="E127" s="37"/>
      <c r="F127" s="37"/>
      <c r="G127" s="37"/>
      <c r="H127" s="37"/>
      <c r="I127" s="37"/>
      <c r="J127" s="37"/>
      <c r="K127" s="37"/>
      <c r="L127" s="37"/>
      <c r="M127" s="37"/>
      <c r="N127" s="37"/>
      <c r="O127" s="37"/>
      <c r="P127" s="37"/>
      <c r="Q127" s="37"/>
      <c r="R127" s="37"/>
      <c r="S127" s="37"/>
      <c r="T127" s="37"/>
      <c r="U127" s="36"/>
    </row>
    <row r="128" spans="2:21" x14ac:dyDescent="0.2">
      <c r="B128" s="35"/>
      <c r="C128" s="37"/>
      <c r="D128" s="37"/>
      <c r="E128" s="37"/>
      <c r="F128" s="37"/>
      <c r="G128" s="37"/>
      <c r="H128" s="37"/>
      <c r="I128" s="37"/>
      <c r="J128" s="37"/>
      <c r="K128" s="37"/>
      <c r="L128" s="37"/>
      <c r="M128" s="37"/>
      <c r="N128" s="37"/>
      <c r="O128" s="37"/>
      <c r="P128" s="37"/>
      <c r="Q128" s="37"/>
      <c r="R128" s="37"/>
      <c r="S128" s="37"/>
      <c r="T128" s="37"/>
      <c r="U128" s="36"/>
    </row>
    <row r="129" spans="2:21" x14ac:dyDescent="0.2">
      <c r="B129" s="35"/>
      <c r="C129" s="37"/>
      <c r="D129" s="37"/>
      <c r="E129" s="37"/>
      <c r="F129" s="37"/>
      <c r="G129" s="37"/>
      <c r="H129" s="37"/>
      <c r="I129" s="37"/>
      <c r="J129" s="37"/>
      <c r="K129" s="361" t="s">
        <v>182</v>
      </c>
      <c r="L129" s="361"/>
      <c r="M129" s="361"/>
      <c r="N129" s="361"/>
      <c r="O129" s="37"/>
      <c r="P129" s="37"/>
      <c r="Q129" s="37"/>
      <c r="R129" s="37"/>
      <c r="S129" s="37"/>
      <c r="T129" s="37"/>
      <c r="U129" s="36"/>
    </row>
    <row r="130" spans="2:21" ht="15" x14ac:dyDescent="0.25">
      <c r="B130" s="35"/>
      <c r="C130" s="37"/>
      <c r="D130" s="37"/>
      <c r="E130" s="37"/>
      <c r="F130" s="37"/>
      <c r="G130" s="37"/>
      <c r="H130" s="37"/>
      <c r="I130" s="37"/>
      <c r="J130" s="37"/>
      <c r="K130" s="363" t="str">
        <f>+Autodiagnóstico!C69</f>
        <v xml:space="preserve">Seguridad y privacidad de la información </v>
      </c>
      <c r="L130" s="363">
        <f>+Autodiagnóstico!C86</f>
        <v>0</v>
      </c>
      <c r="M130" s="363"/>
      <c r="N130" s="363"/>
      <c r="O130" s="37"/>
      <c r="P130" s="37"/>
      <c r="Q130" s="37"/>
      <c r="R130" s="37"/>
      <c r="S130" s="37"/>
      <c r="T130" s="37"/>
      <c r="U130" s="36"/>
    </row>
    <row r="131" spans="2:21" x14ac:dyDescent="0.2">
      <c r="B131" s="35"/>
      <c r="C131" s="37"/>
      <c r="D131" s="37"/>
      <c r="E131" s="37"/>
      <c r="F131" s="37"/>
      <c r="G131" s="37"/>
      <c r="H131" s="37"/>
      <c r="I131" s="37"/>
      <c r="J131" s="37"/>
      <c r="K131" s="37"/>
      <c r="L131" s="37"/>
      <c r="M131" s="37"/>
      <c r="N131" s="37"/>
      <c r="O131" s="37"/>
      <c r="P131" s="37"/>
      <c r="Q131" s="37"/>
      <c r="R131" s="37"/>
      <c r="S131" s="37"/>
      <c r="T131" s="37"/>
      <c r="U131" s="36"/>
    </row>
    <row r="132" spans="2:21" x14ac:dyDescent="0.2">
      <c r="B132" s="35"/>
      <c r="C132" s="37"/>
      <c r="D132" s="37"/>
      <c r="E132" s="37"/>
      <c r="F132" s="37"/>
      <c r="G132" s="37"/>
      <c r="H132" s="37"/>
      <c r="I132" s="37"/>
      <c r="J132" s="37"/>
      <c r="K132" s="37"/>
      <c r="L132" s="37"/>
      <c r="M132" s="37"/>
      <c r="N132" s="37"/>
      <c r="O132" s="37"/>
      <c r="P132" s="37"/>
      <c r="Q132" s="37"/>
      <c r="R132" s="37"/>
      <c r="S132" s="37"/>
      <c r="T132" s="37"/>
      <c r="U132" s="36"/>
    </row>
    <row r="133" spans="2:21" x14ac:dyDescent="0.2">
      <c r="B133" s="35"/>
      <c r="C133" s="37"/>
      <c r="D133" s="37"/>
      <c r="E133" s="37"/>
      <c r="F133" s="37"/>
      <c r="G133" s="37"/>
      <c r="H133" s="37"/>
      <c r="I133" s="37"/>
      <c r="J133" s="37"/>
      <c r="K133" s="37" t="s">
        <v>183</v>
      </c>
      <c r="L133" s="37" t="s">
        <v>15</v>
      </c>
      <c r="M133" s="37" t="s">
        <v>11</v>
      </c>
      <c r="N133" s="37"/>
      <c r="O133" s="37"/>
      <c r="P133" s="37"/>
      <c r="Q133" s="37"/>
      <c r="R133" s="37"/>
      <c r="S133" s="37"/>
      <c r="T133" s="37"/>
      <c r="U133" s="36"/>
    </row>
    <row r="134" spans="2:21" x14ac:dyDescent="0.2">
      <c r="B134" s="35"/>
      <c r="C134" s="37"/>
      <c r="D134" s="37"/>
      <c r="E134" s="37"/>
      <c r="F134" s="37"/>
      <c r="G134" s="37"/>
      <c r="H134" s="37"/>
      <c r="I134" s="37"/>
      <c r="J134" s="37"/>
      <c r="K134" s="37" t="str">
        <f>+Autodiagnóstico!E69</f>
        <v>Indicadores de Proceso
Logro: Definición del marco de seguridad y privacidad de la información y de los sistemas de información</v>
      </c>
      <c r="L134" s="37">
        <v>100</v>
      </c>
      <c r="M134" s="38">
        <f>+Autodiagnóstico!F69</f>
        <v>1</v>
      </c>
      <c r="N134" s="37"/>
      <c r="O134" s="37"/>
      <c r="P134" s="37"/>
      <c r="Q134" s="37"/>
      <c r="R134" s="37"/>
      <c r="S134" s="37"/>
      <c r="T134" s="37"/>
      <c r="U134" s="36"/>
    </row>
    <row r="135" spans="2:21" x14ac:dyDescent="0.2">
      <c r="B135" s="35"/>
      <c r="C135" s="37"/>
      <c r="D135" s="37"/>
      <c r="E135" s="37"/>
      <c r="F135" s="37"/>
      <c r="G135" s="37"/>
      <c r="H135" s="37"/>
      <c r="I135" s="37"/>
      <c r="J135" s="37"/>
      <c r="K135" s="37" t="str">
        <f>+Autodiagnóstico!E80</f>
        <v>Indicadores de Proceso
Logro: Plan de seguridad y privacidad de la información y de los sistemas de información</v>
      </c>
      <c r="L135" s="37">
        <v>100</v>
      </c>
      <c r="M135" s="38">
        <f>+Autodiagnóstico!F80</f>
        <v>1</v>
      </c>
      <c r="N135" s="37"/>
      <c r="O135" s="37"/>
      <c r="P135" s="37"/>
      <c r="Q135" s="37"/>
      <c r="R135" s="37"/>
      <c r="S135" s="37"/>
      <c r="T135" s="37"/>
      <c r="U135" s="36"/>
    </row>
    <row r="136" spans="2:21" x14ac:dyDescent="0.2">
      <c r="B136" s="35"/>
      <c r="C136" s="37"/>
      <c r="D136" s="37"/>
      <c r="E136" s="37"/>
      <c r="F136" s="37"/>
      <c r="G136" s="37"/>
      <c r="H136" s="37"/>
      <c r="I136" s="37"/>
      <c r="J136" s="37"/>
      <c r="K136" s="37" t="str">
        <f>+Autodiagnóstico!E83</f>
        <v>Indicadores de Proceso Logro: Monitoreo y mejoramiento continuo</v>
      </c>
      <c r="L136" s="37">
        <v>100</v>
      </c>
      <c r="M136" s="38">
        <f>+Autodiagnóstico!F83</f>
        <v>1</v>
      </c>
      <c r="N136" s="37"/>
      <c r="O136" s="37"/>
      <c r="P136" s="37"/>
      <c r="Q136" s="37"/>
      <c r="R136" s="37"/>
      <c r="S136" s="37"/>
      <c r="T136" s="37"/>
      <c r="U136" s="36"/>
    </row>
    <row r="137" spans="2:21" x14ac:dyDescent="0.2">
      <c r="B137" s="35"/>
      <c r="C137" s="37"/>
      <c r="D137" s="37"/>
      <c r="E137" s="37"/>
      <c r="F137" s="37"/>
      <c r="G137" s="37"/>
      <c r="H137" s="37"/>
      <c r="I137" s="37"/>
      <c r="J137" s="37"/>
      <c r="K137" s="37" t="str">
        <f>+Autodiagnóstico!E90</f>
        <v>Indicadores de resultado Seguridad y Privacidad de la Información</v>
      </c>
      <c r="L137" s="37">
        <v>100</v>
      </c>
      <c r="M137" s="38">
        <f>+Autodiagnóstico!F90</f>
        <v>1</v>
      </c>
      <c r="N137" s="37"/>
      <c r="O137" s="37"/>
      <c r="P137" s="37"/>
      <c r="Q137" s="37"/>
      <c r="R137" s="37"/>
      <c r="S137" s="37"/>
      <c r="T137" s="37"/>
      <c r="U137" s="36"/>
    </row>
    <row r="138" spans="2:21" x14ac:dyDescent="0.2">
      <c r="B138" s="35"/>
      <c r="C138" s="37"/>
      <c r="D138" s="37"/>
      <c r="E138" s="37"/>
      <c r="F138" s="37"/>
      <c r="G138" s="37"/>
      <c r="H138" s="37"/>
      <c r="I138" s="37"/>
      <c r="J138" s="37"/>
      <c r="K138" s="37"/>
      <c r="L138" s="37"/>
      <c r="M138" s="37"/>
      <c r="N138" s="37"/>
      <c r="O138" s="37"/>
      <c r="P138" s="37"/>
      <c r="Q138" s="37"/>
      <c r="R138" s="37"/>
      <c r="S138" s="37"/>
      <c r="T138" s="37"/>
      <c r="U138" s="36"/>
    </row>
    <row r="139" spans="2:21" x14ac:dyDescent="0.2">
      <c r="B139" s="35"/>
      <c r="C139" s="37"/>
      <c r="D139" s="37"/>
      <c r="E139" s="37"/>
      <c r="F139" s="37"/>
      <c r="G139" s="37"/>
      <c r="H139" s="37"/>
      <c r="I139" s="37"/>
      <c r="J139" s="37"/>
      <c r="K139" s="37"/>
      <c r="L139" s="37"/>
      <c r="M139" s="37"/>
      <c r="N139" s="37"/>
      <c r="O139" s="37"/>
      <c r="P139" s="37"/>
      <c r="Q139" s="37"/>
      <c r="R139" s="37"/>
      <c r="S139" s="37"/>
      <c r="T139" s="37"/>
      <c r="U139" s="36"/>
    </row>
    <row r="140" spans="2:21" x14ac:dyDescent="0.2">
      <c r="B140" s="35"/>
      <c r="C140" s="37"/>
      <c r="D140" s="37"/>
      <c r="E140" s="37"/>
      <c r="F140" s="37"/>
      <c r="G140" s="37"/>
      <c r="H140" s="37"/>
      <c r="I140" s="37"/>
      <c r="J140" s="37"/>
      <c r="K140" s="37"/>
      <c r="L140" s="37"/>
      <c r="M140" s="37"/>
      <c r="N140" s="37"/>
      <c r="O140" s="37"/>
      <c r="P140" s="37"/>
      <c r="Q140" s="37"/>
      <c r="R140" s="37"/>
      <c r="S140" s="37"/>
      <c r="T140" s="37"/>
      <c r="U140" s="36"/>
    </row>
    <row r="141" spans="2:21" x14ac:dyDescent="0.2">
      <c r="B141" s="35"/>
      <c r="C141" s="37"/>
      <c r="D141" s="37"/>
      <c r="E141" s="37"/>
      <c r="F141" s="37"/>
      <c r="G141" s="37"/>
      <c r="H141" s="37"/>
      <c r="I141" s="37"/>
      <c r="J141" s="37"/>
      <c r="K141" s="37"/>
      <c r="L141" s="37"/>
      <c r="M141" s="37"/>
      <c r="N141" s="37"/>
      <c r="O141" s="37"/>
      <c r="P141" s="37"/>
      <c r="Q141" s="37"/>
      <c r="R141" s="37"/>
      <c r="S141" s="37"/>
      <c r="T141" s="37"/>
      <c r="U141" s="36"/>
    </row>
    <row r="142" spans="2:21" x14ac:dyDescent="0.2">
      <c r="B142" s="35"/>
      <c r="C142" s="37"/>
      <c r="D142" s="37"/>
      <c r="E142" s="37"/>
      <c r="F142" s="37"/>
      <c r="G142" s="37"/>
      <c r="H142" s="37"/>
      <c r="I142" s="37"/>
      <c r="J142" s="37"/>
      <c r="K142" s="37"/>
      <c r="L142" s="37"/>
      <c r="M142" s="37"/>
      <c r="N142" s="37"/>
      <c r="O142" s="37"/>
      <c r="P142" s="37"/>
      <c r="Q142" s="37"/>
      <c r="R142" s="37"/>
      <c r="S142" s="37"/>
      <c r="T142" s="37"/>
      <c r="U142" s="36"/>
    </row>
    <row r="143" spans="2:21" x14ac:dyDescent="0.2">
      <c r="B143" s="35"/>
      <c r="C143" s="37"/>
      <c r="D143" s="37"/>
      <c r="E143" s="37"/>
      <c r="F143" s="37"/>
      <c r="G143" s="37"/>
      <c r="H143" s="37"/>
      <c r="I143" s="37"/>
      <c r="J143" s="37"/>
      <c r="K143" s="37"/>
      <c r="L143" s="37"/>
      <c r="M143" s="37"/>
      <c r="N143" s="37"/>
      <c r="O143" s="37"/>
      <c r="P143" s="37"/>
      <c r="Q143" s="37"/>
      <c r="R143" s="37"/>
      <c r="S143" s="37"/>
      <c r="T143" s="37"/>
      <c r="U143" s="36"/>
    </row>
    <row r="144" spans="2:21" x14ac:dyDescent="0.2">
      <c r="B144" s="35"/>
      <c r="C144" s="37"/>
      <c r="D144" s="37"/>
      <c r="E144" s="37"/>
      <c r="F144" s="37"/>
      <c r="G144" s="37"/>
      <c r="H144" s="37"/>
      <c r="I144" s="37"/>
      <c r="J144" s="37"/>
      <c r="K144" s="37"/>
      <c r="L144" s="37"/>
      <c r="M144" s="37"/>
      <c r="N144" s="37"/>
      <c r="O144" s="37"/>
      <c r="P144" s="37"/>
      <c r="Q144" s="37"/>
      <c r="R144" s="37"/>
      <c r="S144" s="37"/>
      <c r="T144" s="37"/>
      <c r="U144" s="36"/>
    </row>
    <row r="145" spans="2:21" x14ac:dyDescent="0.2">
      <c r="B145" s="35"/>
      <c r="C145" s="37"/>
      <c r="D145" s="37"/>
      <c r="E145" s="37"/>
      <c r="F145" s="37"/>
      <c r="G145" s="37"/>
      <c r="H145" s="37"/>
      <c r="I145" s="37"/>
      <c r="J145" s="37"/>
      <c r="K145" s="37"/>
      <c r="L145" s="37"/>
      <c r="M145" s="37"/>
      <c r="N145" s="37"/>
      <c r="O145" s="37"/>
      <c r="P145" s="37"/>
      <c r="Q145" s="37"/>
      <c r="R145" s="37"/>
      <c r="S145" s="37"/>
      <c r="T145" s="37"/>
      <c r="U145" s="36"/>
    </row>
    <row r="146" spans="2:21" x14ac:dyDescent="0.2">
      <c r="B146" s="35"/>
      <c r="C146" s="37"/>
      <c r="D146" s="37"/>
      <c r="E146" s="37"/>
      <c r="F146" s="37"/>
      <c r="G146" s="37"/>
      <c r="H146" s="37"/>
      <c r="I146" s="37"/>
      <c r="J146" s="37"/>
      <c r="K146" s="37"/>
      <c r="L146" s="37"/>
      <c r="M146" s="37"/>
      <c r="N146" s="37"/>
      <c r="O146" s="37"/>
      <c r="P146" s="37"/>
      <c r="Q146" s="37"/>
      <c r="R146" s="37"/>
      <c r="S146" s="37"/>
      <c r="T146" s="37"/>
      <c r="U146" s="36"/>
    </row>
    <row r="147" spans="2:21" x14ac:dyDescent="0.2">
      <c r="B147" s="35"/>
      <c r="C147" s="37"/>
      <c r="D147" s="37"/>
      <c r="E147" s="37"/>
      <c r="F147" s="37"/>
      <c r="G147" s="37"/>
      <c r="H147" s="37"/>
      <c r="I147" s="37"/>
      <c r="J147" s="37"/>
      <c r="K147" s="37"/>
      <c r="L147" s="37"/>
      <c r="M147" s="37"/>
      <c r="N147" s="37"/>
      <c r="O147" s="37"/>
      <c r="P147" s="37"/>
      <c r="Q147" s="37"/>
      <c r="R147" s="37"/>
      <c r="S147" s="37"/>
      <c r="T147" s="37"/>
      <c r="U147" s="36"/>
    </row>
    <row r="148" spans="2:21" x14ac:dyDescent="0.2">
      <c r="B148" s="35"/>
      <c r="C148" s="37"/>
      <c r="D148" s="37"/>
      <c r="E148" s="37"/>
      <c r="F148" s="37"/>
      <c r="G148" s="37"/>
      <c r="H148" s="37"/>
      <c r="I148" s="37"/>
      <c r="J148" s="37"/>
      <c r="K148" s="37"/>
      <c r="L148" s="37"/>
      <c r="M148" s="37"/>
      <c r="N148" s="37"/>
      <c r="O148" s="37"/>
      <c r="P148" s="37"/>
      <c r="Q148" s="37"/>
      <c r="R148" s="37"/>
      <c r="S148" s="37"/>
      <c r="T148" s="37"/>
      <c r="U148" s="36"/>
    </row>
    <row r="149" spans="2:21" x14ac:dyDescent="0.2">
      <c r="B149" s="35"/>
      <c r="C149" s="37"/>
      <c r="D149" s="37"/>
      <c r="E149" s="37"/>
      <c r="F149" s="37"/>
      <c r="G149" s="37"/>
      <c r="H149" s="37"/>
      <c r="I149" s="37"/>
      <c r="J149" s="37"/>
      <c r="K149" s="37"/>
      <c r="L149" s="37"/>
      <c r="M149" s="37"/>
      <c r="N149" s="37"/>
      <c r="O149" s="37"/>
      <c r="P149" s="37"/>
      <c r="Q149" s="37"/>
      <c r="R149" s="37"/>
      <c r="S149" s="37"/>
      <c r="T149" s="37"/>
      <c r="U149" s="36"/>
    </row>
    <row r="150" spans="2:21" x14ac:dyDescent="0.2">
      <c r="B150" s="35"/>
      <c r="C150" s="37"/>
      <c r="D150" s="37"/>
      <c r="E150" s="37"/>
      <c r="F150" s="37"/>
      <c r="G150" s="37"/>
      <c r="H150" s="37"/>
      <c r="I150" s="37"/>
      <c r="J150" s="37"/>
      <c r="K150" s="37"/>
      <c r="L150" s="37"/>
      <c r="M150" s="37"/>
      <c r="N150" s="37"/>
      <c r="O150" s="37"/>
      <c r="P150" s="37"/>
      <c r="Q150" s="37"/>
      <c r="R150" s="37"/>
      <c r="S150" s="37"/>
      <c r="T150" s="37"/>
      <c r="U150" s="36"/>
    </row>
    <row r="151" spans="2:21" x14ac:dyDescent="0.2">
      <c r="B151" s="35"/>
      <c r="C151" s="37"/>
      <c r="D151" s="37"/>
      <c r="E151" s="37"/>
      <c r="F151" s="37"/>
      <c r="G151" s="37"/>
      <c r="H151" s="37"/>
      <c r="I151" s="37"/>
      <c r="J151" s="37"/>
      <c r="K151" s="37"/>
      <c r="L151" s="37"/>
      <c r="M151" s="37"/>
      <c r="N151" s="37"/>
      <c r="O151" s="37"/>
      <c r="P151" s="37"/>
      <c r="Q151" s="37"/>
      <c r="R151" s="37"/>
      <c r="S151" s="37"/>
      <c r="T151" s="37"/>
      <c r="U151" s="36"/>
    </row>
    <row r="152" spans="2:21" x14ac:dyDescent="0.2">
      <c r="B152" s="35"/>
      <c r="C152" s="37"/>
      <c r="D152" s="37"/>
      <c r="E152" s="37"/>
      <c r="F152" s="37"/>
      <c r="G152" s="37"/>
      <c r="H152" s="37"/>
      <c r="I152" s="37"/>
      <c r="J152" s="37"/>
      <c r="K152" s="37"/>
      <c r="L152" s="37"/>
      <c r="M152" s="37"/>
      <c r="N152" s="37"/>
      <c r="O152" s="37"/>
      <c r="P152" s="37"/>
      <c r="Q152" s="37"/>
      <c r="R152" s="37"/>
      <c r="S152" s="37"/>
      <c r="T152" s="37"/>
      <c r="U152" s="36"/>
    </row>
    <row r="153" spans="2:21" ht="15" thickBot="1" x14ac:dyDescent="0.25">
      <c r="B153" s="40"/>
      <c r="C153" s="41"/>
      <c r="D153" s="41"/>
      <c r="E153" s="41"/>
      <c r="F153" s="41"/>
      <c r="G153" s="41"/>
      <c r="H153" s="41"/>
      <c r="I153" s="41"/>
      <c r="J153" s="41"/>
      <c r="K153" s="41"/>
      <c r="L153" s="41"/>
      <c r="M153" s="41"/>
      <c r="N153" s="41"/>
      <c r="O153" s="41"/>
      <c r="P153" s="41"/>
      <c r="Q153" s="41"/>
      <c r="R153" s="41"/>
      <c r="S153" s="41"/>
      <c r="T153" s="41"/>
      <c r="U153" s="42"/>
    </row>
    <row r="154" spans="2:21" x14ac:dyDescent="0.2"/>
    <row r="155" spans="2:21" x14ac:dyDescent="0.2"/>
    <row r="156" spans="2:21" x14ac:dyDescent="0.2"/>
    <row r="157" spans="2:21" x14ac:dyDescent="0.2">
      <c r="C157" s="43"/>
      <c r="D157" s="44"/>
      <c r="E157" s="44"/>
      <c r="F157" s="44"/>
      <c r="O157" s="45"/>
      <c r="P157" s="46"/>
    </row>
    <row r="158" spans="2:21" x14ac:dyDescent="0.2">
      <c r="O158" s="45"/>
      <c r="P158" s="46"/>
    </row>
    <row r="159" spans="2:21" x14ac:dyDescent="0.2">
      <c r="O159" s="45"/>
      <c r="P159" s="46"/>
    </row>
    <row r="160" spans="2:21" x14ac:dyDescent="0.2"/>
    <row r="161" spans="11:12" ht="18" x14ac:dyDescent="0.25">
      <c r="K161" s="362" t="s">
        <v>32</v>
      </c>
      <c r="L161" s="362"/>
    </row>
    <row r="162" spans="11:12" x14ac:dyDescent="0.2"/>
    <row r="163" spans="11:12" x14ac:dyDescent="0.2"/>
    <row r="164" spans="11:12" x14ac:dyDescent="0.2"/>
    <row r="165" spans="11:12" hidden="1" x14ac:dyDescent="0.2"/>
    <row r="166" spans="11:12" hidden="1" x14ac:dyDescent="0.2"/>
    <row r="167" spans="11:12" hidden="1" x14ac:dyDescent="0.2"/>
    <row r="168" spans="11:12" hidden="1" x14ac:dyDescent="0.2"/>
    <row r="169" spans="11:12" hidden="1" x14ac:dyDescent="0.2"/>
    <row r="170" spans="11:12" hidden="1" x14ac:dyDescent="0.2"/>
    <row r="171" spans="11:12" hidden="1" x14ac:dyDescent="0.2"/>
    <row r="172" spans="11:12" hidden="1" x14ac:dyDescent="0.2"/>
    <row r="173" spans="11:12" hidden="1" x14ac:dyDescent="0.2"/>
    <row r="174" spans="11:12" hidden="1" x14ac:dyDescent="0.2"/>
    <row r="175" spans="11:12" hidden="1" x14ac:dyDescent="0.2"/>
    <row r="176" spans="11:12"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sheetData>
  <mergeCells count="10">
    <mergeCell ref="C3:T3"/>
    <mergeCell ref="K53:N53"/>
    <mergeCell ref="K161:L161"/>
    <mergeCell ref="K54:N54"/>
    <mergeCell ref="K76:N76"/>
    <mergeCell ref="K77:N77"/>
    <mergeCell ref="K102:N102"/>
    <mergeCell ref="K103:N103"/>
    <mergeCell ref="K129:N129"/>
    <mergeCell ref="K130:N1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N149"/>
  <sheetViews>
    <sheetView showGridLines="0" topLeftCell="I7" zoomScale="80" zoomScaleNormal="80" zoomScalePageLayoutView="90" workbookViewId="0">
      <selection activeCell="I12" sqref="I12"/>
    </sheetView>
  </sheetViews>
  <sheetFormatPr baseColWidth="10" defaultColWidth="11.42578125" defaultRowHeight="15" zeroHeight="1" x14ac:dyDescent="0.25"/>
  <cols>
    <col min="1" max="1" width="1.42578125" style="1" customWidth="1"/>
    <col min="2" max="2" width="1.42578125" style="3" customWidth="1"/>
    <col min="3" max="3" width="19.28515625" style="1" customWidth="1"/>
    <col min="4" max="4" width="22.42578125" style="1" customWidth="1"/>
    <col min="5" max="5" width="54" style="1" customWidth="1"/>
    <col min="6" max="6" width="15.42578125" style="97" customWidth="1"/>
    <col min="7" max="7" width="50.5703125" style="1" customWidth="1"/>
    <col min="8" max="8" width="22.140625" style="1" hidden="1" customWidth="1"/>
    <col min="9" max="9" width="61.42578125" style="1" customWidth="1"/>
    <col min="10" max="10" width="51.7109375" style="1" customWidth="1"/>
    <col min="11" max="13" width="40.7109375" style="1" customWidth="1"/>
    <col min="14" max="14" width="1.42578125" style="1" customWidth="1"/>
    <col min="15" max="15" width="4.42578125" style="1" customWidth="1"/>
    <col min="16" max="16384" width="11.42578125" style="1"/>
  </cols>
  <sheetData>
    <row r="1" spans="2:14" ht="9.75" customHeight="1" thickBot="1" x14ac:dyDescent="0.3"/>
    <row r="2" spans="2:14" ht="93" customHeight="1" x14ac:dyDescent="0.25">
      <c r="B2" s="24"/>
      <c r="C2" s="25"/>
      <c r="D2" s="25"/>
      <c r="E2" s="25"/>
      <c r="F2" s="93"/>
      <c r="G2" s="25"/>
      <c r="H2" s="25"/>
      <c r="I2" s="25"/>
      <c r="J2" s="25"/>
      <c r="K2" s="25"/>
      <c r="L2" s="25"/>
      <c r="M2" s="25"/>
      <c r="N2" s="26"/>
    </row>
    <row r="3" spans="2:14" ht="33" customHeight="1" x14ac:dyDescent="0.25">
      <c r="B3" s="27"/>
      <c r="C3" s="285" t="s">
        <v>230</v>
      </c>
      <c r="D3" s="286"/>
      <c r="E3" s="286"/>
      <c r="F3" s="286"/>
      <c r="G3" s="286"/>
      <c r="H3" s="286"/>
      <c r="I3" s="286"/>
      <c r="J3" s="286"/>
      <c r="K3" s="286"/>
      <c r="L3" s="286"/>
      <c r="M3" s="286"/>
      <c r="N3" s="28"/>
    </row>
    <row r="4" spans="2:14" ht="12" customHeight="1" thickBot="1" x14ac:dyDescent="0.3">
      <c r="B4" s="27"/>
      <c r="C4" s="7"/>
      <c r="D4" s="7"/>
      <c r="E4" s="7"/>
      <c r="F4" s="94"/>
      <c r="G4" s="7"/>
      <c r="H4" s="7"/>
      <c r="I4" s="7"/>
      <c r="J4" s="7"/>
      <c r="K4" s="7"/>
      <c r="L4" s="7"/>
      <c r="M4" s="7"/>
      <c r="N4" s="28"/>
    </row>
    <row r="5" spans="2:14" ht="24" customHeight="1" thickTop="1" x14ac:dyDescent="0.25">
      <c r="B5" s="27"/>
      <c r="C5" s="377" t="s">
        <v>46</v>
      </c>
      <c r="D5" s="379" t="s">
        <v>43</v>
      </c>
      <c r="E5" s="379" t="s">
        <v>4</v>
      </c>
      <c r="F5" s="364" t="s">
        <v>31</v>
      </c>
      <c r="G5" s="391" t="s">
        <v>0</v>
      </c>
      <c r="H5" s="389" t="s">
        <v>1</v>
      </c>
      <c r="I5" s="389" t="s">
        <v>2</v>
      </c>
      <c r="J5" s="387" t="s">
        <v>185</v>
      </c>
      <c r="K5" s="383" t="s">
        <v>186</v>
      </c>
      <c r="L5" s="385" t="s">
        <v>187</v>
      </c>
      <c r="M5" s="381" t="s">
        <v>188</v>
      </c>
      <c r="N5" s="28"/>
    </row>
    <row r="6" spans="2:14" ht="47.25" customHeight="1" thickBot="1" x14ac:dyDescent="0.3">
      <c r="B6" s="29"/>
      <c r="C6" s="378"/>
      <c r="D6" s="380"/>
      <c r="E6" s="380"/>
      <c r="F6" s="365"/>
      <c r="G6" s="392"/>
      <c r="H6" s="390"/>
      <c r="I6" s="390"/>
      <c r="J6" s="388"/>
      <c r="K6" s="384"/>
      <c r="L6" s="386"/>
      <c r="M6" s="382"/>
      <c r="N6" s="28"/>
    </row>
    <row r="7" spans="2:14" ht="89.25" customHeight="1" x14ac:dyDescent="0.25">
      <c r="B7" s="375"/>
      <c r="C7" s="307" t="s">
        <v>45</v>
      </c>
      <c r="D7" s="370" t="s">
        <v>54</v>
      </c>
      <c r="E7" s="157" t="str">
        <f>+Autodiagnóstico!G10</f>
        <v>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v>
      </c>
      <c r="F7" s="99">
        <f>+Autodiagnóstico!H10</f>
        <v>60</v>
      </c>
      <c r="G7" s="174" t="s">
        <v>68</v>
      </c>
      <c r="H7" s="175"/>
      <c r="I7" s="176" t="s">
        <v>78</v>
      </c>
      <c r="J7" s="176" t="s">
        <v>84</v>
      </c>
      <c r="K7" s="100"/>
      <c r="L7" s="100"/>
      <c r="M7" s="101"/>
      <c r="N7" s="28"/>
    </row>
    <row r="8" spans="2:14" ht="69.75" customHeight="1" x14ac:dyDescent="0.25">
      <c r="B8" s="375"/>
      <c r="C8" s="307"/>
      <c r="D8" s="371"/>
      <c r="E8" s="158" t="str">
        <f>+Autodiagnóstico!G11</f>
        <v>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v>
      </c>
      <c r="F8" s="96">
        <f>+Autodiagnóstico!H11</f>
        <v>90</v>
      </c>
      <c r="G8" s="177" t="s">
        <v>77</v>
      </c>
      <c r="H8" s="178"/>
      <c r="I8" s="179" t="s">
        <v>79</v>
      </c>
      <c r="J8" s="179" t="s">
        <v>84</v>
      </c>
      <c r="K8" s="82"/>
      <c r="L8" s="82"/>
      <c r="M8" s="83"/>
      <c r="N8" s="28"/>
    </row>
    <row r="9" spans="2:14" ht="57" customHeight="1" x14ac:dyDescent="0.25">
      <c r="B9" s="375"/>
      <c r="C9" s="307"/>
      <c r="D9" s="371"/>
      <c r="E9" s="158" t="str">
        <f>+Autodiagnóstico!G12</f>
        <v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v>
      </c>
      <c r="F9" s="96">
        <f>+Autodiagnóstico!H12</f>
        <v>0</v>
      </c>
      <c r="G9" s="177" t="s">
        <v>69</v>
      </c>
      <c r="H9" s="178"/>
      <c r="I9" s="179" t="s">
        <v>79</v>
      </c>
      <c r="J9" s="179" t="s">
        <v>84</v>
      </c>
      <c r="K9" s="82"/>
      <c r="L9" s="82"/>
      <c r="M9" s="83"/>
      <c r="N9" s="28"/>
    </row>
    <row r="10" spans="2:14" ht="65.25" customHeight="1" x14ac:dyDescent="0.2">
      <c r="B10" s="375"/>
      <c r="C10" s="307"/>
      <c r="D10" s="371"/>
      <c r="E10" s="159" t="str">
        <f>+Autodiagnóstico!G13</f>
        <v xml:space="preserve">
Indique el porcentaje de ejercicios de rendición de cuentas realizados por la entidad soportados en medios electrónicos respecto al total de ejercicios de rendición de cuentas realizados por la entidad durante el periodo evaluado
</v>
      </c>
      <c r="F10" s="96">
        <f>+Autodiagnóstico!H13</f>
        <v>1</v>
      </c>
      <c r="G10" s="177" t="s">
        <v>70</v>
      </c>
      <c r="H10" s="178"/>
      <c r="I10" s="179" t="s">
        <v>79</v>
      </c>
      <c r="J10" s="179" t="s">
        <v>84</v>
      </c>
      <c r="K10" s="82"/>
      <c r="L10" s="82"/>
      <c r="M10" s="83"/>
      <c r="N10" s="28"/>
    </row>
    <row r="11" spans="2:14" ht="73.5" customHeight="1" x14ac:dyDescent="0.25">
      <c r="B11" s="375"/>
      <c r="C11" s="307"/>
      <c r="D11" s="371"/>
      <c r="E11" s="158" t="str">
        <f>+Autodiagnóstico!G14</f>
        <v>Indique el porcentaje de datos abiertos actualizados y difundidos respecto del total de datos estratégicos identificados en el periodo evaluado</v>
      </c>
      <c r="F11" s="96">
        <f>+Autodiagnóstico!H14</f>
        <v>1</v>
      </c>
      <c r="G11" s="177" t="s">
        <v>71</v>
      </c>
      <c r="H11" s="178"/>
      <c r="I11" s="179" t="s">
        <v>79</v>
      </c>
      <c r="J11" s="179" t="s">
        <v>84</v>
      </c>
      <c r="K11" s="81" t="s">
        <v>68</v>
      </c>
      <c r="L11" s="82"/>
      <c r="M11" s="83"/>
      <c r="N11" s="28"/>
    </row>
    <row r="12" spans="2:14" ht="43.5" customHeight="1" x14ac:dyDescent="0.25">
      <c r="B12" s="375"/>
      <c r="C12" s="307"/>
      <c r="D12" s="374"/>
      <c r="E12" s="160" t="str">
        <f>+Autodiagnóstico!G15</f>
        <v>¿La entidad realizó durante el periodo evaluado seguimiento al uso de datos abiertos publicados?</v>
      </c>
      <c r="F12" s="103">
        <f>+Autodiagnóstico!H15</f>
        <v>1</v>
      </c>
      <c r="G12" s="180"/>
      <c r="H12" s="181"/>
      <c r="I12" s="182" t="s">
        <v>79</v>
      </c>
      <c r="J12" s="182" t="s">
        <v>84</v>
      </c>
      <c r="K12" s="102"/>
      <c r="L12" s="104"/>
      <c r="M12" s="105"/>
      <c r="N12" s="28"/>
    </row>
    <row r="13" spans="2:14" ht="55.5" customHeight="1" x14ac:dyDescent="0.25">
      <c r="B13" s="375"/>
      <c r="C13" s="307"/>
      <c r="D13" s="86" t="s">
        <v>55</v>
      </c>
      <c r="E13" s="161" t="str">
        <f>+Autodiagnóstico!G16</f>
        <v>La entidad adelantó durante el periodo evaluado acciones, iniciativas o ejercicios de colaboración con terceros usando medios electrónicos para solucionar un problema de la Entidad</v>
      </c>
      <c r="F13" s="111">
        <f>+Autodiagnóstico!H16</f>
        <v>1</v>
      </c>
      <c r="G13" s="183" t="s">
        <v>72</v>
      </c>
      <c r="H13" s="184"/>
      <c r="I13" s="185" t="s">
        <v>79</v>
      </c>
      <c r="J13" s="185" t="s">
        <v>84</v>
      </c>
      <c r="K13" s="110"/>
      <c r="L13" s="112"/>
      <c r="M13" s="113"/>
      <c r="N13" s="28"/>
    </row>
    <row r="14" spans="2:14" ht="102" customHeight="1" x14ac:dyDescent="0.25">
      <c r="B14" s="375"/>
      <c r="C14" s="307"/>
      <c r="D14" s="86" t="s">
        <v>56</v>
      </c>
      <c r="E14" s="162" t="str">
        <f>+Autodiagnóstico!G17</f>
        <v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v>
      </c>
      <c r="F14" s="115">
        <f>+Autodiagnóstico!H17</f>
        <v>1</v>
      </c>
      <c r="G14" s="186" t="s">
        <v>83</v>
      </c>
      <c r="H14" s="187"/>
      <c r="I14" s="188" t="s">
        <v>80</v>
      </c>
      <c r="J14" s="188" t="s">
        <v>84</v>
      </c>
      <c r="K14" s="114"/>
      <c r="L14" s="116"/>
      <c r="M14" s="117"/>
      <c r="N14" s="28"/>
    </row>
    <row r="15" spans="2:14" ht="39.75" customHeight="1" x14ac:dyDescent="0.25">
      <c r="B15" s="375"/>
      <c r="C15" s="307"/>
      <c r="D15" s="370" t="s">
        <v>47</v>
      </c>
      <c r="E15" s="163" t="str">
        <f>+Autodiagnóstico!G18</f>
        <v>Indique el porcentaje de conjuntos de datos abiertos estratégicos publicados respecto del total de conjuntos de datos estratégicos identificados, durante el periodo evaluado</v>
      </c>
      <c r="F15" s="95">
        <f>+Autodiagnóstico!H18</f>
        <v>1</v>
      </c>
      <c r="G15" s="189" t="s">
        <v>71</v>
      </c>
      <c r="H15" s="190"/>
      <c r="I15" s="191"/>
      <c r="J15" s="192"/>
      <c r="K15" s="98"/>
      <c r="L15" s="84"/>
      <c r="M15" s="85"/>
      <c r="N15" s="28"/>
    </row>
    <row r="16" spans="2:14" ht="24" x14ac:dyDescent="0.25">
      <c r="B16" s="375"/>
      <c r="C16" s="307"/>
      <c r="D16" s="371"/>
      <c r="E16" s="158" t="str">
        <f>+Autodiagnóstico!G19</f>
        <v>Se realizaron publicaciones o aplicaciones a partir de los datos abiertos por la entidad, durante el periodo evaluado</v>
      </c>
      <c r="F16" s="96">
        <f>+Autodiagnóstico!H19</f>
        <v>1</v>
      </c>
      <c r="G16" s="177"/>
      <c r="H16" s="178"/>
      <c r="I16" s="179"/>
      <c r="J16" s="178"/>
      <c r="K16" s="81"/>
      <c r="L16" s="82"/>
      <c r="M16" s="83"/>
      <c r="N16" s="28"/>
    </row>
    <row r="17" spans="2:14" ht="49.5" customHeight="1" x14ac:dyDescent="0.25">
      <c r="B17" s="375"/>
      <c r="C17" s="307"/>
      <c r="D17" s="371"/>
      <c r="E17" s="158" t="str">
        <f>+Autodiagnóstico!G20</f>
        <v>Durante el periodo evaluado se generaron soluciones o insumos para la solución de las problemáticas o necesidades de la entidad ,a partir de las acciones, iniciativas o ejercicios de colaboración con terceros usando medios electrónicos.</v>
      </c>
      <c r="F17" s="96">
        <f>+Autodiagnóstico!H20</f>
        <v>1</v>
      </c>
      <c r="G17" s="177" t="s">
        <v>89</v>
      </c>
      <c r="H17" s="178"/>
      <c r="I17" s="179"/>
      <c r="J17" s="178"/>
      <c r="K17" s="81"/>
      <c r="L17" s="82"/>
      <c r="M17" s="83"/>
      <c r="N17" s="28"/>
    </row>
    <row r="18" spans="2:14" ht="180.75" thickBot="1" x14ac:dyDescent="0.3">
      <c r="B18" s="375"/>
      <c r="C18" s="356"/>
      <c r="D18" s="372"/>
      <c r="E18" s="164" t="str">
        <f>+Autodiagnóstico!G21</f>
        <v>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v>
      </c>
      <c r="F18" s="107">
        <f>+Autodiagnóstico!H21</f>
        <v>1</v>
      </c>
      <c r="G18" s="193" t="s">
        <v>88</v>
      </c>
      <c r="H18" s="194"/>
      <c r="I18" s="195"/>
      <c r="J18" s="194"/>
      <c r="K18" s="106"/>
      <c r="L18" s="108"/>
      <c r="M18" s="109"/>
      <c r="N18" s="28"/>
    </row>
    <row r="19" spans="2:14" ht="78.75" customHeight="1" x14ac:dyDescent="0.25">
      <c r="B19" s="375"/>
      <c r="C19" s="376" t="s">
        <v>49</v>
      </c>
      <c r="D19" s="373" t="s">
        <v>57</v>
      </c>
      <c r="E19" s="163" t="str">
        <f>+Autodiagnóstico!G22</f>
        <v>Indique el porcentaje de trámites y Otros Procedimientos Administrativos (OPA) en línea de la entidad que contaron con caracterización de usuarios respecto del total de trámites y servicios en línea, para el periodo evaluado</v>
      </c>
      <c r="F19" s="95">
        <f>+Autodiagnóstico!H22</f>
        <v>1</v>
      </c>
      <c r="G19" s="189" t="s">
        <v>74</v>
      </c>
      <c r="H19" s="190"/>
      <c r="I19" s="196" t="s">
        <v>79</v>
      </c>
      <c r="J19" s="196" t="s">
        <v>84</v>
      </c>
      <c r="K19" s="98"/>
      <c r="L19" s="84"/>
      <c r="M19" s="85"/>
      <c r="N19" s="28"/>
    </row>
    <row r="20" spans="2:14" ht="72" x14ac:dyDescent="0.25">
      <c r="B20" s="375"/>
      <c r="C20" s="307"/>
      <c r="D20" s="371"/>
      <c r="E20" s="158" t="str">
        <f>+Autodiagnóstico!G23</f>
        <v>Indique el porcentaje de trámites y OPA en línea de la entidad que cumplieron criterios de accesibilidad respecto del total de trámites y servicios total y parcialmente en línea, para el periodo evaluado</v>
      </c>
      <c r="F20" s="96">
        <f>+Autodiagnóstico!H23</f>
        <v>1</v>
      </c>
      <c r="G20" s="177" t="s">
        <v>73</v>
      </c>
      <c r="H20" s="178"/>
      <c r="I20" s="197" t="s">
        <v>85</v>
      </c>
      <c r="J20" s="197" t="s">
        <v>84</v>
      </c>
      <c r="K20" s="81"/>
      <c r="L20" s="82"/>
      <c r="M20" s="83"/>
      <c r="N20" s="28"/>
    </row>
    <row r="21" spans="2:14" ht="51.75" customHeight="1" x14ac:dyDescent="0.25">
      <c r="B21" s="375"/>
      <c r="C21" s="307"/>
      <c r="D21" s="371"/>
      <c r="E21" s="158" t="str">
        <f>+Autodiagnóstico!G24</f>
        <v xml:space="preserve">Indique el porcentaje de trámites y OPA total y parcialmente en línea de la entidad que cumplieron criterios de usabilidad respecto del total de trámites y servicios total y parcialmente en línea, para el periodo evaluado </v>
      </c>
      <c r="F21" s="96">
        <f>+Autodiagnóstico!H24</f>
        <v>1</v>
      </c>
      <c r="G21" s="177" t="s">
        <v>69</v>
      </c>
      <c r="H21" s="178"/>
      <c r="I21" s="197" t="s">
        <v>79</v>
      </c>
      <c r="J21" s="197" t="s">
        <v>84</v>
      </c>
      <c r="K21" s="81"/>
      <c r="L21" s="82"/>
      <c r="M21" s="83"/>
      <c r="N21" s="28"/>
    </row>
    <row r="22" spans="2:14" ht="48" x14ac:dyDescent="0.25">
      <c r="B22" s="375"/>
      <c r="C22" s="307"/>
      <c r="D22" s="374"/>
      <c r="E22" s="165" t="str">
        <f>+Autodiagnóstico!G25</f>
        <v>Indique el porcentaje de trámites y OPA parcial y totalmente en línea de la entidad que fueron promocionados para aumentar su uso, respecto del total de trámites y servicios total y parcialmente en línea, para el periodo evaluado</v>
      </c>
      <c r="F22" s="119">
        <f>+Autodiagnóstico!H25</f>
        <v>1</v>
      </c>
      <c r="G22" s="198"/>
      <c r="H22" s="199"/>
      <c r="I22" s="200" t="s">
        <v>79</v>
      </c>
      <c r="J22" s="200" t="s">
        <v>84</v>
      </c>
      <c r="K22" s="118"/>
      <c r="L22" s="120"/>
      <c r="M22" s="121"/>
      <c r="N22" s="28"/>
    </row>
    <row r="23" spans="2:14" ht="41.1" customHeight="1" x14ac:dyDescent="0.25">
      <c r="B23" s="375"/>
      <c r="C23" s="307"/>
      <c r="D23" s="393" t="s">
        <v>58</v>
      </c>
      <c r="E23" s="166" t="str">
        <f>+Autodiagnóstico!G26</f>
        <v>Durante el periodo evaluado, la entidad contó con un formulario en su página Web para la recepción de peticiones, quejas, reclamos y denuncias</v>
      </c>
      <c r="F23" s="123">
        <f>+Autodiagnóstico!H26</f>
        <v>100</v>
      </c>
      <c r="G23" s="201" t="s">
        <v>90</v>
      </c>
      <c r="H23" s="202"/>
      <c r="I23" s="203"/>
      <c r="J23" s="203" t="s">
        <v>84</v>
      </c>
      <c r="K23" s="122"/>
      <c r="L23" s="124"/>
      <c r="M23" s="125"/>
      <c r="N23" s="28"/>
    </row>
    <row r="24" spans="2:14" ht="156" x14ac:dyDescent="0.25">
      <c r="B24" s="375"/>
      <c r="C24" s="307"/>
      <c r="D24" s="394"/>
      <c r="E24" s="158" t="str">
        <f>+Autodiagnóstico!G27</f>
        <v>Durante el periodo evaluado, la entidad ofreció la posibilidad de realizar peticiones, quejas, reclamos y denuncias a través de dispositivos móviles</v>
      </c>
      <c r="F24" s="96">
        <f>+Autodiagnóstico!H27</f>
        <v>100</v>
      </c>
      <c r="G24" s="177" t="s">
        <v>75</v>
      </c>
      <c r="H24" s="178"/>
      <c r="I24" s="197" t="s">
        <v>87</v>
      </c>
      <c r="J24" s="197" t="s">
        <v>84</v>
      </c>
      <c r="K24" s="81"/>
      <c r="L24" s="82"/>
      <c r="M24" s="83"/>
      <c r="N24" s="28"/>
    </row>
    <row r="25" spans="2:14" ht="74.25" customHeight="1" x14ac:dyDescent="0.25">
      <c r="B25" s="375"/>
      <c r="C25" s="307"/>
      <c r="D25" s="395"/>
      <c r="E25" s="160" t="str">
        <f>+Autodiagnóstico!G28</f>
        <v>Durante el periodo evaluado, la entidad contó con un sistema de información para el registro ordenado y la gestión de Peticiones, Quejas, Reclamos y Denuncias  (PQRD) que centraliza todas las PQRD que ingresan por los diversos medios o canales</v>
      </c>
      <c r="F25" s="103">
        <f>+Autodiagnóstico!H28</f>
        <v>100</v>
      </c>
      <c r="G25" s="204" t="s">
        <v>75</v>
      </c>
      <c r="H25" s="181"/>
      <c r="I25" s="205" t="s">
        <v>87</v>
      </c>
      <c r="J25" s="205" t="s">
        <v>84</v>
      </c>
      <c r="K25" s="102"/>
      <c r="L25" s="104"/>
      <c r="M25" s="105"/>
      <c r="N25" s="28"/>
    </row>
    <row r="26" spans="2:14" ht="39.75" customHeight="1" x14ac:dyDescent="0.25">
      <c r="B26" s="375"/>
      <c r="C26" s="307"/>
      <c r="D26" s="367" t="s">
        <v>59</v>
      </c>
      <c r="E26" s="166" t="str">
        <f>+Autodiagnóstico!G29</f>
        <v>Indique el porcentaje de certificaciones y constancias de la entidad que podían hacerse en línea respecto del total de certificaciones y constancias que existían en la entidad</v>
      </c>
      <c r="F26" s="123">
        <f>+Autodiagnóstico!H29</f>
        <v>1</v>
      </c>
      <c r="G26" s="201"/>
      <c r="H26" s="202"/>
      <c r="I26" s="203" t="s">
        <v>79</v>
      </c>
      <c r="J26" s="203" t="s">
        <v>84</v>
      </c>
      <c r="K26" s="122"/>
      <c r="L26" s="124"/>
      <c r="M26" s="125"/>
      <c r="N26" s="28"/>
    </row>
    <row r="27" spans="2:14" ht="238.5" customHeight="1" x14ac:dyDescent="0.25">
      <c r="B27" s="375"/>
      <c r="C27" s="307"/>
      <c r="D27" s="367"/>
      <c r="E27" s="160" t="str">
        <f>+Autodiagnóstico!G30</f>
        <v>Indique el porcentaje de trámites y OPA en línea y parcialmente en línea de la entidad respecto del total de trámites y OPA inscritos en el SUIT</v>
      </c>
      <c r="F27" s="103">
        <f>+Autodiagnóstico!H30</f>
        <v>1</v>
      </c>
      <c r="G27" s="204"/>
      <c r="H27" s="181"/>
      <c r="I27" s="205" t="s">
        <v>86</v>
      </c>
      <c r="J27" s="205" t="s">
        <v>84</v>
      </c>
      <c r="K27" s="102"/>
      <c r="L27" s="104"/>
      <c r="M27" s="105"/>
      <c r="N27" s="28"/>
    </row>
    <row r="28" spans="2:14" ht="48" x14ac:dyDescent="0.25">
      <c r="B28" s="375"/>
      <c r="C28" s="307"/>
      <c r="D28" s="367" t="s">
        <v>48</v>
      </c>
      <c r="E28" s="166" t="str">
        <f>+Autodiagnóstico!G31</f>
        <v>Indique en una escala de 0 a 100 el nivel de satisfacción de los usuarios de sus trámites y servicios en línea, durante el periodo evaluado</v>
      </c>
      <c r="F28" s="123">
        <f>+Autodiagnóstico!H31</f>
        <v>1</v>
      </c>
      <c r="G28" s="201" t="s">
        <v>76</v>
      </c>
      <c r="H28" s="202"/>
      <c r="I28" s="203"/>
      <c r="J28" s="203" t="s">
        <v>84</v>
      </c>
      <c r="K28" s="122"/>
      <c r="L28" s="124"/>
      <c r="M28" s="125"/>
      <c r="N28" s="28"/>
    </row>
    <row r="29" spans="2:14" ht="409.6" thickBot="1" x14ac:dyDescent="0.3">
      <c r="B29" s="375"/>
      <c r="C29" s="356"/>
      <c r="D29" s="369"/>
      <c r="E29" s="164" t="str">
        <f>+Autodiagnóstico!G32</f>
        <v>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v>
      </c>
      <c r="F29" s="107">
        <f>+Autodiagnóstico!H32</f>
        <v>1</v>
      </c>
      <c r="G29" s="193"/>
      <c r="H29" s="194"/>
      <c r="I29" s="206"/>
      <c r="J29" s="206" t="s">
        <v>84</v>
      </c>
      <c r="K29" s="106"/>
      <c r="L29" s="108"/>
      <c r="M29" s="109"/>
      <c r="N29" s="28"/>
    </row>
    <row r="30" spans="2:14" ht="110.1" customHeight="1" x14ac:dyDescent="0.25">
      <c r="B30" s="375"/>
      <c r="C30" s="376" t="s">
        <v>52</v>
      </c>
      <c r="D30" s="366" t="s">
        <v>60</v>
      </c>
      <c r="E30" s="167" t="str">
        <f>+Autodiagnóstico!G33</f>
        <v>La entidad formuló y actualizó el Plan Estratégico de Tecnologías de Información (PETI), de acuerdo con el marco de referencia de Arquitectura Empresarial del Estado</v>
      </c>
      <c r="F30" s="127">
        <f>+Autodiagnóstico!H33</f>
        <v>1</v>
      </c>
      <c r="G30" s="207" t="s">
        <v>100</v>
      </c>
      <c r="H30" s="208"/>
      <c r="I30" s="209" t="s">
        <v>79</v>
      </c>
      <c r="J30" s="209" t="s">
        <v>93</v>
      </c>
      <c r="K30" s="126"/>
      <c r="L30" s="128"/>
      <c r="M30" s="129"/>
      <c r="N30" s="28"/>
    </row>
    <row r="31" spans="2:14" ht="108" x14ac:dyDescent="0.25">
      <c r="B31" s="375"/>
      <c r="C31" s="307"/>
      <c r="D31" s="367"/>
      <c r="E31" s="158" t="str">
        <f>+Autodiagnóstico!G34</f>
        <v>La entidad incluyó en el  PETI:
a. El portafolio o mapa de ruta de los proyectos
b. La proyección del presupuesto, 
c. El entendimiento estratégico, 
d. El análisis de la situación actual, 
e. El plan de comunicaciones del PETI
f. Todos los dominios del Marco de Referencia.</v>
      </c>
      <c r="F31" s="96">
        <f>+Autodiagnóstico!H34</f>
        <v>1</v>
      </c>
      <c r="G31" s="177"/>
      <c r="H31" s="178"/>
      <c r="I31" s="197" t="s">
        <v>79</v>
      </c>
      <c r="J31" s="197" t="s">
        <v>93</v>
      </c>
      <c r="K31" s="81"/>
      <c r="L31" s="82"/>
      <c r="M31" s="83"/>
      <c r="N31" s="28"/>
    </row>
    <row r="32" spans="2:14" ht="108" x14ac:dyDescent="0.25">
      <c r="B32" s="375"/>
      <c r="C32" s="307"/>
      <c r="D32" s="367"/>
      <c r="E32" s="158" t="str">
        <f>+Autodiagnóstico!G35</f>
        <v>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v>
      </c>
      <c r="F32" s="96">
        <f>+Autodiagnóstico!H35</f>
        <v>1</v>
      </c>
      <c r="G32" s="177" t="s">
        <v>101</v>
      </c>
      <c r="H32" s="178"/>
      <c r="I32" s="197" t="s">
        <v>79</v>
      </c>
      <c r="J32" s="197" t="s">
        <v>93</v>
      </c>
      <c r="K32" s="81"/>
      <c r="L32" s="82"/>
      <c r="M32" s="83"/>
      <c r="N32" s="28"/>
    </row>
    <row r="33" spans="2:14" ht="108" x14ac:dyDescent="0.25">
      <c r="B33" s="375"/>
      <c r="C33" s="307"/>
      <c r="D33" s="367"/>
      <c r="E33" s="158" t="str">
        <f>+Autodiagnóstico!G36</f>
        <v>En relación con el catálogo de servicios de TI, la Entidad:
a. Lo tiene y está actualizado
b. Lo tiene y no está actualizado
c. No lo tiene o se encuentra en proceso de construcción</v>
      </c>
      <c r="F33" s="96">
        <f>+Autodiagnóstico!H36</f>
        <v>1</v>
      </c>
      <c r="G33" s="177" t="s">
        <v>99</v>
      </c>
      <c r="H33" s="178"/>
      <c r="I33" s="197" t="s">
        <v>79</v>
      </c>
      <c r="J33" s="197" t="s">
        <v>93</v>
      </c>
      <c r="K33" s="81"/>
      <c r="L33" s="82"/>
      <c r="M33" s="83"/>
      <c r="N33" s="28"/>
    </row>
    <row r="34" spans="2:14" ht="108" x14ac:dyDescent="0.25">
      <c r="B34" s="375"/>
      <c r="C34" s="307"/>
      <c r="D34" s="367"/>
      <c r="E34" s="160" t="str">
        <f>+Autodiagnóstico!G37</f>
        <v>Con respecto a Arquitectura Empresarial la Entidad:
a. Realizó ejercicios de arquitectura empresarial de toda la entidad.
b. Realizó ejercicios de arquitectura empresarial a nivel de uno proceso o más procesos de la entidad.
c. Se encuentra en proceso de ejecución</v>
      </c>
      <c r="F34" s="103">
        <f>+Autodiagnóstico!H37</f>
        <v>1</v>
      </c>
      <c r="G34" s="204" t="s">
        <v>98</v>
      </c>
      <c r="H34" s="181"/>
      <c r="I34" s="205" t="s">
        <v>79</v>
      </c>
      <c r="J34" s="205" t="s">
        <v>93</v>
      </c>
      <c r="K34" s="102"/>
      <c r="L34" s="104"/>
      <c r="M34" s="105"/>
      <c r="N34" s="28"/>
    </row>
    <row r="35" spans="2:14" ht="120" x14ac:dyDescent="0.25">
      <c r="B35" s="375"/>
      <c r="C35" s="307"/>
      <c r="D35" s="367" t="s">
        <v>61</v>
      </c>
      <c r="E35" s="166" t="str">
        <f>+Autodiagnóstico!G38</f>
        <v>Durante el periodo evaluado, la entidad incorporó en su esquema de gobierno de TI
a. Políticas de TI
b. Procesos de TI
c. Indicadores de TI
d. Instancias de decisión de TI
e. Roles y responsabilidades de TI 
f. Estructura organizacional del área de TI 
Encaja dentro de la estructura institucional y hay que implementar la arquitectura</v>
      </c>
      <c r="F35" s="123">
        <f>+Autodiagnóstico!H38</f>
        <v>1</v>
      </c>
      <c r="G35" s="201" t="s">
        <v>97</v>
      </c>
      <c r="H35" s="202"/>
      <c r="I35" s="203" t="s">
        <v>79</v>
      </c>
      <c r="J35" s="203" t="s">
        <v>93</v>
      </c>
      <c r="K35" s="122"/>
      <c r="L35" s="124"/>
      <c r="M35" s="125"/>
      <c r="N35" s="28"/>
    </row>
    <row r="36" spans="2:14" ht="108" x14ac:dyDescent="0.25">
      <c r="B36" s="375"/>
      <c r="C36" s="307"/>
      <c r="D36" s="367"/>
      <c r="E36" s="158" t="str">
        <f>+Autodiagnóstico!G39</f>
        <v>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v>
      </c>
      <c r="F36" s="96">
        <f>+Autodiagnóstico!H39</f>
        <v>1</v>
      </c>
      <c r="G36" s="177" t="s">
        <v>91</v>
      </c>
      <c r="H36" s="178"/>
      <c r="I36" s="197" t="s">
        <v>79</v>
      </c>
      <c r="J36" s="197" t="s">
        <v>93</v>
      </c>
      <c r="K36" s="81"/>
      <c r="L36" s="82"/>
      <c r="M36" s="83"/>
      <c r="N36" s="28"/>
    </row>
    <row r="37" spans="2:14" ht="108" x14ac:dyDescent="0.25">
      <c r="B37" s="375"/>
      <c r="C37" s="307"/>
      <c r="D37" s="367"/>
      <c r="E37" s="158" t="str">
        <f>+Autodiagnóstico!G40</f>
        <v>Durante el periodo evaluado, la entidad usó una metodología para la gestión de proyectos de TI</v>
      </c>
      <c r="F37" s="96">
        <f>+Autodiagnóstico!H40</f>
        <v>1</v>
      </c>
      <c r="G37" s="210"/>
      <c r="H37" s="211"/>
      <c r="I37" s="211"/>
      <c r="J37" s="197" t="s">
        <v>93</v>
      </c>
      <c r="K37" s="81"/>
      <c r="L37" s="82"/>
      <c r="M37" s="83"/>
      <c r="N37" s="28"/>
    </row>
    <row r="38" spans="2:14" ht="108" x14ac:dyDescent="0.25">
      <c r="B38" s="375"/>
      <c r="C38" s="307"/>
      <c r="D38" s="367"/>
      <c r="E38" s="160" t="str">
        <f>+Autodiagnóstico!G41</f>
        <v>Durante el periodo evaluado, hubo transferencia de conocimiento de los proveedores  y/o contratistas de TI hacia la Entidad.</v>
      </c>
      <c r="F38" s="103">
        <f>+Autodiagnóstico!H41</f>
        <v>80</v>
      </c>
      <c r="G38" s="204"/>
      <c r="H38" s="181"/>
      <c r="I38" s="205" t="s">
        <v>79</v>
      </c>
      <c r="J38" s="205" t="s">
        <v>93</v>
      </c>
      <c r="K38" s="102"/>
      <c r="L38" s="104"/>
      <c r="M38" s="105"/>
      <c r="N38" s="28"/>
    </row>
    <row r="39" spans="2:14" ht="108" x14ac:dyDescent="0.25">
      <c r="B39" s="375"/>
      <c r="C39" s="307"/>
      <c r="D39" s="367" t="s">
        <v>62</v>
      </c>
      <c r="E39" s="166" t="str">
        <f>+Autodiagnóstico!G42</f>
        <v>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v>
      </c>
      <c r="F39" s="123">
        <f>+Autodiagnóstico!H42</f>
        <v>1</v>
      </c>
      <c r="G39" s="201" t="s">
        <v>96</v>
      </c>
      <c r="H39" s="202"/>
      <c r="I39" s="203" t="s">
        <v>79</v>
      </c>
      <c r="J39" s="203" t="s">
        <v>93</v>
      </c>
      <c r="K39" s="122"/>
      <c r="L39" s="124"/>
      <c r="M39" s="125"/>
      <c r="N39" s="28"/>
    </row>
    <row r="40" spans="2:14" ht="108" x14ac:dyDescent="0.25">
      <c r="B40" s="375"/>
      <c r="C40" s="307"/>
      <c r="D40" s="367"/>
      <c r="E40" s="158" t="str">
        <f>+Autodiagnóstico!G43</f>
        <v>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v>
      </c>
      <c r="F40" s="96">
        <f>+Autodiagnóstico!H43</f>
        <v>1</v>
      </c>
      <c r="G40" s="177" t="s">
        <v>95</v>
      </c>
      <c r="H40" s="178"/>
      <c r="I40" s="197" t="s">
        <v>79</v>
      </c>
      <c r="J40" s="197" t="s">
        <v>93</v>
      </c>
      <c r="K40" s="81"/>
      <c r="L40" s="82"/>
      <c r="M40" s="83"/>
      <c r="N40" s="28"/>
    </row>
    <row r="41" spans="2:14" ht="108" x14ac:dyDescent="0.25">
      <c r="B41" s="375"/>
      <c r="C41" s="307"/>
      <c r="D41" s="367"/>
      <c r="E41" s="158" t="str">
        <f>+Autodiagnóstico!G44</f>
        <v>Durante el periodo evaluado, la entidad usó el estándar GEL-XML en la implementación de servicios para el intercambio de información con otras entidades</v>
      </c>
      <c r="F41" s="96">
        <f>+Autodiagnóstico!H44</f>
        <v>1</v>
      </c>
      <c r="G41" s="177" t="s">
        <v>94</v>
      </c>
      <c r="H41" s="178"/>
      <c r="I41" s="197" t="s">
        <v>79</v>
      </c>
      <c r="J41" s="197" t="s">
        <v>93</v>
      </c>
      <c r="K41" s="81"/>
      <c r="L41" s="82"/>
      <c r="M41" s="83"/>
      <c r="N41" s="28"/>
    </row>
    <row r="42" spans="2:14" ht="168" customHeight="1" x14ac:dyDescent="0.25">
      <c r="B42" s="375"/>
      <c r="C42" s="307"/>
      <c r="D42" s="367"/>
      <c r="E42" s="160" t="str">
        <f>+Autodiagnóstico!G45</f>
        <v>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v>
      </c>
      <c r="F42" s="103">
        <f>+Autodiagnóstico!H45</f>
        <v>1</v>
      </c>
      <c r="G42" s="204"/>
      <c r="H42" s="181"/>
      <c r="I42" s="205" t="s">
        <v>79</v>
      </c>
      <c r="J42" s="205" t="s">
        <v>93</v>
      </c>
      <c r="K42" s="102"/>
      <c r="L42" s="104"/>
      <c r="M42" s="105"/>
      <c r="N42" s="28"/>
    </row>
    <row r="43" spans="2:14" ht="108" x14ac:dyDescent="0.25">
      <c r="B43" s="375"/>
      <c r="C43" s="307"/>
      <c r="D43" s="367" t="s">
        <v>63</v>
      </c>
      <c r="E43" s="166" t="str">
        <f>+Autodiagnóstico!G46</f>
        <v>Durante el periodo evaluado, la entidad incorporó dentro de los contratos de desarrollo de sistemas de información, cláusulas que obliguen a  realizar transferencia de derechos de autor a su favor.</v>
      </c>
      <c r="F43" s="123">
        <f>+Autodiagnóstico!H46</f>
        <v>0</v>
      </c>
      <c r="G43" s="201"/>
      <c r="H43" s="202"/>
      <c r="I43" s="203" t="s">
        <v>79</v>
      </c>
      <c r="J43" s="203" t="s">
        <v>93</v>
      </c>
      <c r="K43" s="122"/>
      <c r="L43" s="124"/>
      <c r="M43" s="125"/>
      <c r="N43" s="28"/>
    </row>
    <row r="44" spans="2:14" ht="108" x14ac:dyDescent="0.25">
      <c r="B44" s="375"/>
      <c r="C44" s="307"/>
      <c r="D44" s="367"/>
      <c r="E44" s="158" t="str">
        <f>+Autodiagnóstico!G47</f>
        <v>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v>
      </c>
      <c r="F44" s="96">
        <f>+Autodiagnóstico!H47</f>
        <v>1</v>
      </c>
      <c r="G44" s="177"/>
      <c r="H44" s="178"/>
      <c r="I44" s="197" t="s">
        <v>79</v>
      </c>
      <c r="J44" s="197" t="s">
        <v>93</v>
      </c>
      <c r="K44" s="81"/>
      <c r="L44" s="82"/>
      <c r="M44" s="83"/>
      <c r="N44" s="28"/>
    </row>
    <row r="45" spans="2:14" ht="108" x14ac:dyDescent="0.25">
      <c r="B45" s="375"/>
      <c r="C45" s="307"/>
      <c r="D45" s="367"/>
      <c r="E45" s="158" t="str">
        <f>+Autodiagnóstico!G48</f>
        <v>Durante el periodo evaluado, los sistemas de información de la entidad cumplieron con características que permiten la apertura de sus datos</v>
      </c>
      <c r="F45" s="96">
        <f>+Autodiagnóstico!H48</f>
        <v>1</v>
      </c>
      <c r="G45" s="177"/>
      <c r="H45" s="178"/>
      <c r="I45" s="197" t="s">
        <v>79</v>
      </c>
      <c r="J45" s="197" t="s">
        <v>93</v>
      </c>
      <c r="K45" s="81"/>
      <c r="L45" s="82"/>
      <c r="M45" s="83"/>
      <c r="N45" s="28"/>
    </row>
    <row r="46" spans="2:14" ht="124.5" customHeight="1" x14ac:dyDescent="0.25">
      <c r="B46" s="375"/>
      <c r="C46" s="307"/>
      <c r="D46" s="367"/>
      <c r="E46" s="158" t="str">
        <f>+Autodiagnóstico!G49</f>
        <v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v>
      </c>
      <c r="F46" s="96">
        <f>+Autodiagnóstico!H49</f>
        <v>1</v>
      </c>
      <c r="G46" s="177" t="s">
        <v>102</v>
      </c>
      <c r="H46" s="178"/>
      <c r="I46" s="197" t="s">
        <v>79</v>
      </c>
      <c r="J46" s="197" t="s">
        <v>93</v>
      </c>
      <c r="K46" s="81"/>
      <c r="L46" s="82"/>
      <c r="M46" s="83"/>
      <c r="N46" s="28"/>
    </row>
    <row r="47" spans="2:14" ht="108" x14ac:dyDescent="0.25">
      <c r="B47" s="375"/>
      <c r="C47" s="307"/>
      <c r="D47" s="367"/>
      <c r="E47" s="158" t="str">
        <f>+Autodiagnóstico!G50</f>
        <v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v>
      </c>
      <c r="F47" s="96">
        <f>+Autodiagnóstico!H50</f>
        <v>1</v>
      </c>
      <c r="G47" s="177" t="s">
        <v>102</v>
      </c>
      <c r="H47" s="178"/>
      <c r="I47" s="197" t="s">
        <v>79</v>
      </c>
      <c r="J47" s="197" t="s">
        <v>93</v>
      </c>
      <c r="K47" s="81"/>
      <c r="L47" s="82"/>
      <c r="M47" s="83"/>
      <c r="N47" s="28"/>
    </row>
    <row r="48" spans="2:14" ht="120" x14ac:dyDescent="0.25">
      <c r="B48" s="375"/>
      <c r="C48" s="307"/>
      <c r="D48" s="367"/>
      <c r="E48" s="160" t="str">
        <f>+Autodiagnóstico!G51</f>
        <v>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v>
      </c>
      <c r="F48" s="103">
        <f>+Autodiagnóstico!H51</f>
        <v>1</v>
      </c>
      <c r="G48" s="204" t="s">
        <v>103</v>
      </c>
      <c r="H48" s="181"/>
      <c r="I48" s="205" t="s">
        <v>79</v>
      </c>
      <c r="J48" s="205" t="s">
        <v>93</v>
      </c>
      <c r="K48" s="102"/>
      <c r="L48" s="104"/>
      <c r="M48" s="105"/>
      <c r="N48" s="28"/>
    </row>
    <row r="49" spans="2:14" ht="108" x14ac:dyDescent="0.25">
      <c r="B49" s="375"/>
      <c r="C49" s="307"/>
      <c r="D49" s="367" t="s">
        <v>64</v>
      </c>
      <c r="E49" s="166" t="str">
        <f>+Autodiagnóstico!G52</f>
        <v xml:space="preserve">La Entidad posee una arquitectura de servicios tecnológicos (arquitectura de infraestructura tecnológica):
a Documentada y no actualizada
b Documentada y actualizada
</v>
      </c>
      <c r="F49" s="123">
        <f>+Autodiagnóstico!H52</f>
        <v>1</v>
      </c>
      <c r="G49" s="201" t="s">
        <v>104</v>
      </c>
      <c r="H49" s="202"/>
      <c r="I49" s="203" t="s">
        <v>79</v>
      </c>
      <c r="J49" s="203" t="s">
        <v>93</v>
      </c>
      <c r="K49" s="122"/>
      <c r="L49" s="124"/>
      <c r="M49" s="125"/>
      <c r="N49" s="28"/>
    </row>
    <row r="50" spans="2:14" ht="108" x14ac:dyDescent="0.25">
      <c r="B50" s="375"/>
      <c r="C50" s="307"/>
      <c r="D50" s="367"/>
      <c r="E50" s="158" t="str">
        <f>+Autodiagnóstico!G53</f>
        <v>La entidad aplicó metodologías de evaluación de alternativas de solución y/o tendencias tecnológicas para la adquisición de servicios y/o soluciones de TI:
a. Siempre
b. Algunas veces
c. Nunca</v>
      </c>
      <c r="F50" s="96">
        <f>+Autodiagnóstico!H53</f>
        <v>1</v>
      </c>
      <c r="G50" s="177"/>
      <c r="H50" s="178"/>
      <c r="I50" s="197" t="s">
        <v>79</v>
      </c>
      <c r="J50" s="197" t="s">
        <v>93</v>
      </c>
      <c r="K50" s="81"/>
      <c r="L50" s="82"/>
      <c r="M50" s="83"/>
      <c r="N50" s="28"/>
    </row>
    <row r="51" spans="2:14" ht="108" x14ac:dyDescent="0.25">
      <c r="B51" s="375"/>
      <c r="C51" s="307"/>
      <c r="D51" s="367"/>
      <c r="E51" s="158" t="str">
        <f>+Autodiagnóstico!G54</f>
        <v>Durante el periodo evaluado, la entidad implementó un programa de correcta disposición final de los residuos tecnológicos</v>
      </c>
      <c r="F51" s="96">
        <f>+Autodiagnóstico!H54</f>
        <v>1</v>
      </c>
      <c r="G51" s="177"/>
      <c r="H51" s="178"/>
      <c r="I51" s="197" t="s">
        <v>79</v>
      </c>
      <c r="J51" s="197" t="s">
        <v>93</v>
      </c>
      <c r="K51" s="81"/>
      <c r="L51" s="82"/>
      <c r="M51" s="83"/>
      <c r="N51" s="28"/>
    </row>
    <row r="52" spans="2:14" ht="124.5" customHeight="1" x14ac:dyDescent="0.25">
      <c r="B52" s="375"/>
      <c r="C52" s="307"/>
      <c r="D52" s="367"/>
      <c r="E52" s="158" t="str">
        <f>+Autodiagnóstico!G55</f>
        <v>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v>
      </c>
      <c r="F52" s="96">
        <f>+Autodiagnóstico!H55</f>
        <v>1</v>
      </c>
      <c r="G52" s="177" t="s">
        <v>104</v>
      </c>
      <c r="H52" s="178"/>
      <c r="I52" s="197" t="s">
        <v>79</v>
      </c>
      <c r="J52" s="197" t="s">
        <v>93</v>
      </c>
      <c r="K52" s="81"/>
      <c r="L52" s="82"/>
      <c r="M52" s="83"/>
      <c r="N52" s="28"/>
    </row>
    <row r="53" spans="2:14" ht="108" x14ac:dyDescent="0.25">
      <c r="B53" s="375"/>
      <c r="C53" s="307"/>
      <c r="D53" s="367"/>
      <c r="E53" s="158" t="str">
        <f>+Autodiagnóstico!G56</f>
        <v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v>
      </c>
      <c r="F53" s="96">
        <f>+Autodiagnóstico!H56</f>
        <v>80</v>
      </c>
      <c r="G53" s="177" t="s">
        <v>104</v>
      </c>
      <c r="H53" s="178"/>
      <c r="I53" s="197" t="s">
        <v>79</v>
      </c>
      <c r="J53" s="197" t="s">
        <v>93</v>
      </c>
      <c r="K53" s="81"/>
      <c r="L53" s="82"/>
      <c r="M53" s="83"/>
      <c r="N53" s="28"/>
    </row>
    <row r="54" spans="2:14" ht="180" x14ac:dyDescent="0.25">
      <c r="B54" s="375"/>
      <c r="C54" s="307"/>
      <c r="D54" s="367"/>
      <c r="E54" s="160" t="str">
        <f>+Autodiagnóstico!G57</f>
        <v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v>
      </c>
      <c r="F54" s="103">
        <f>+Autodiagnóstico!H57</f>
        <v>40</v>
      </c>
      <c r="G54" s="204" t="s">
        <v>104</v>
      </c>
      <c r="H54" s="181"/>
      <c r="I54" s="205" t="s">
        <v>79</v>
      </c>
      <c r="J54" s="205" t="s">
        <v>93</v>
      </c>
      <c r="K54" s="102"/>
      <c r="L54" s="104"/>
      <c r="M54" s="105"/>
      <c r="N54" s="28"/>
    </row>
    <row r="55" spans="2:14" ht="108" x14ac:dyDescent="0.25">
      <c r="B55" s="375"/>
      <c r="C55" s="307"/>
      <c r="D55" s="86" t="s">
        <v>65</v>
      </c>
      <c r="E55" s="161" t="str">
        <f>+Autodiagnóstico!G58</f>
        <v>Seleccione las actividades realizadas por la entidad en materia de monitoreo de la Estrategia de Gobierno en línea</v>
      </c>
      <c r="F55" s="111">
        <f>+Autodiagnóstico!H58</f>
        <v>0</v>
      </c>
      <c r="G55" s="183" t="s">
        <v>106</v>
      </c>
      <c r="H55" s="184"/>
      <c r="I55" s="212" t="s">
        <v>79</v>
      </c>
      <c r="J55" s="212" t="s">
        <v>93</v>
      </c>
      <c r="K55" s="110"/>
      <c r="L55" s="112"/>
      <c r="M55" s="113"/>
      <c r="N55" s="28"/>
    </row>
    <row r="56" spans="2:14" ht="108" x14ac:dyDescent="0.25">
      <c r="B56" s="375"/>
      <c r="C56" s="307"/>
      <c r="D56" s="367" t="s">
        <v>66</v>
      </c>
      <c r="E56" s="166" t="str">
        <f>+Autodiagnóstico!G59</f>
        <v>Durante el periodo evaluado, la entidad implementó la política de reducción del uso del papel</v>
      </c>
      <c r="F56" s="123">
        <f>+Autodiagnóstico!H59</f>
        <v>60</v>
      </c>
      <c r="G56" s="201" t="s">
        <v>107</v>
      </c>
      <c r="H56" s="202"/>
      <c r="I56" s="203" t="s">
        <v>79</v>
      </c>
      <c r="J56" s="203" t="s">
        <v>93</v>
      </c>
      <c r="K56" s="122"/>
      <c r="L56" s="124"/>
      <c r="M56" s="125"/>
      <c r="N56" s="28"/>
    </row>
    <row r="57" spans="2:14" ht="108" x14ac:dyDescent="0.25">
      <c r="B57" s="375"/>
      <c r="C57" s="307"/>
      <c r="D57" s="367"/>
      <c r="E57" s="158" t="str">
        <f>+Autodiagnóstico!G60</f>
        <v>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v>
      </c>
      <c r="F57" s="96">
        <f>+Autodiagnóstico!H60</f>
        <v>1</v>
      </c>
      <c r="G57" s="177"/>
      <c r="H57" s="178"/>
      <c r="I57" s="197" t="s">
        <v>79</v>
      </c>
      <c r="J57" s="197" t="s">
        <v>93</v>
      </c>
      <c r="K57" s="81"/>
      <c r="L57" s="82"/>
      <c r="M57" s="83"/>
      <c r="N57" s="28"/>
    </row>
    <row r="58" spans="2:14" ht="53.25" customHeight="1" x14ac:dyDescent="0.25">
      <c r="B58" s="375"/>
      <c r="C58" s="307"/>
      <c r="D58" s="367"/>
      <c r="E58" s="158" t="str">
        <f>+Autodiagnóstico!G61</f>
        <v>Antes de la automatización de procesos y/o procedimientos, la entidad hizo una revisión de estos desde la perspectiva funcional</v>
      </c>
      <c r="F58" s="396">
        <f>+Autodiagnóstico!H61</f>
        <v>1</v>
      </c>
      <c r="G58" s="177"/>
      <c r="H58" s="178"/>
      <c r="I58" s="197"/>
      <c r="J58" s="197"/>
      <c r="K58" s="81"/>
      <c r="L58" s="82"/>
      <c r="M58" s="83"/>
      <c r="N58" s="28"/>
    </row>
    <row r="59" spans="2:14" ht="108" x14ac:dyDescent="0.25">
      <c r="B59" s="375"/>
      <c r="C59" s="307"/>
      <c r="D59" s="367"/>
      <c r="E59" s="160" t="str">
        <f>+Autodiagnóstico!G62</f>
        <v xml:space="preserve">En el periodo evaluado la entidad realizó automatización de:
a. Procesos 
b. Procedimientos.
</v>
      </c>
      <c r="F59" s="397"/>
      <c r="G59" s="204"/>
      <c r="H59" s="181"/>
      <c r="I59" s="205" t="s">
        <v>79</v>
      </c>
      <c r="J59" s="205" t="s">
        <v>93</v>
      </c>
      <c r="K59" s="102"/>
      <c r="L59" s="104"/>
      <c r="M59" s="105"/>
      <c r="N59" s="28"/>
    </row>
    <row r="60" spans="2:14" ht="108" x14ac:dyDescent="0.25">
      <c r="B60" s="375"/>
      <c r="C60" s="307"/>
      <c r="D60" s="368" t="s">
        <v>50</v>
      </c>
      <c r="E60" s="168" t="str">
        <f>+Autodiagnóstico!G63</f>
        <v>Indique el porcentaje de los objetivos alcanzados respecto del total de objetivos del PETI</v>
      </c>
      <c r="F60" s="134">
        <f>+Autodiagnóstico!H63</f>
        <v>1</v>
      </c>
      <c r="G60" s="213"/>
      <c r="H60" s="214"/>
      <c r="I60" s="215" t="s">
        <v>79</v>
      </c>
      <c r="J60" s="215" t="s">
        <v>93</v>
      </c>
      <c r="K60" s="136"/>
      <c r="L60" s="135"/>
      <c r="M60" s="137"/>
      <c r="N60" s="28"/>
    </row>
    <row r="61" spans="2:14" ht="108" x14ac:dyDescent="0.25">
      <c r="B61" s="375"/>
      <c r="C61" s="307"/>
      <c r="D61" s="367"/>
      <c r="E61" s="169" t="str">
        <f>+Autodiagnóstico!G64</f>
        <v>Indique el porcentaje de servicios de información dispuestos en la plataforma de interoperabilidad del Estado colombiano respecto del total de servicios de información a entidades externas identificadas en el catálogo de servicios de información de la entidad.</v>
      </c>
      <c r="F61" s="138">
        <f>+Autodiagnóstico!H64</f>
        <v>1</v>
      </c>
      <c r="G61" s="216"/>
      <c r="H61" s="217"/>
      <c r="I61" s="218" t="s">
        <v>79</v>
      </c>
      <c r="J61" s="218" t="s">
        <v>93</v>
      </c>
      <c r="K61" s="140"/>
      <c r="L61" s="139"/>
      <c r="M61" s="141"/>
      <c r="N61" s="28"/>
    </row>
    <row r="62" spans="2:14" ht="108" x14ac:dyDescent="0.25">
      <c r="B62" s="375"/>
      <c r="C62" s="307"/>
      <c r="D62" s="367"/>
      <c r="E62" s="169" t="str">
        <f>+Autodiagnóstico!G65</f>
        <v>Indique el porcentaje de sistemas de información que cuentan con mecanismos de auditoria y trazabilidad respecto del total de sistemas de información de la entidad</v>
      </c>
      <c r="F62" s="138">
        <f>+Autodiagnóstico!H65</f>
        <v>1</v>
      </c>
      <c r="G62" s="216"/>
      <c r="H62" s="217"/>
      <c r="I62" s="218" t="s">
        <v>79</v>
      </c>
      <c r="J62" s="218" t="s">
        <v>93</v>
      </c>
      <c r="K62" s="140"/>
      <c r="L62" s="139"/>
      <c r="M62" s="141"/>
      <c r="N62" s="28"/>
    </row>
    <row r="63" spans="2:14" ht="108" x14ac:dyDescent="0.25">
      <c r="B63" s="375"/>
      <c r="C63" s="307"/>
      <c r="D63" s="367"/>
      <c r="E63" s="169" t="str">
        <f>+Autodiagnóstico!G66</f>
        <v>Indique el porcentaje de mantenimientos preventivos realizados a los servicios tecnológicos respecto del total de mantenimientos preventivos establecidos en el plan de mantenimiento de servicios tecnológicos</v>
      </c>
      <c r="F63" s="138">
        <f>+Autodiagnóstico!H66</f>
        <v>80</v>
      </c>
      <c r="G63" s="216"/>
      <c r="H63" s="217"/>
      <c r="I63" s="218" t="s">
        <v>79</v>
      </c>
      <c r="J63" s="218" t="s">
        <v>93</v>
      </c>
      <c r="K63" s="140"/>
      <c r="L63" s="139"/>
      <c r="M63" s="141"/>
      <c r="N63" s="28"/>
    </row>
    <row r="64" spans="2:14" ht="108" x14ac:dyDescent="0.25">
      <c r="B64" s="375"/>
      <c r="C64" s="307"/>
      <c r="D64" s="367"/>
      <c r="E64" s="169" t="str">
        <f>+Autodiagnóstico!G67</f>
        <v>Indique el porcentaje de proyectos de TI  a los cuales se aplicó una estrategia de uso y apropiación, con respecto al total de proyectos ejecutados durante el periodo evaluado</v>
      </c>
      <c r="F64" s="138">
        <f>+Autodiagnóstico!H67</f>
        <v>1</v>
      </c>
      <c r="G64" s="216"/>
      <c r="H64" s="217"/>
      <c r="I64" s="218" t="s">
        <v>79</v>
      </c>
      <c r="J64" s="218" t="s">
        <v>93</v>
      </c>
      <c r="K64" s="140"/>
      <c r="L64" s="139"/>
      <c r="M64" s="141"/>
      <c r="N64" s="28"/>
    </row>
    <row r="65" spans="2:14" ht="108.75" thickBot="1" x14ac:dyDescent="0.3">
      <c r="B65" s="375"/>
      <c r="C65" s="356"/>
      <c r="D65" s="369"/>
      <c r="E65" s="170" t="str">
        <f>+Autodiagnóstico!G68</f>
        <v>La entidad desarrolló durante el periodo evaluado capacidades de gestión de TI que generen mayor eficiencia en la prestación del servicio al usuario (interno o externo)</v>
      </c>
      <c r="F65" s="142">
        <f>+Autodiagnóstico!H68</f>
        <v>1</v>
      </c>
      <c r="G65" s="219"/>
      <c r="H65" s="220"/>
      <c r="I65" s="221" t="s">
        <v>79</v>
      </c>
      <c r="J65" s="221" t="s">
        <v>93</v>
      </c>
      <c r="K65" s="144"/>
      <c r="L65" s="143"/>
      <c r="M65" s="145"/>
      <c r="N65" s="28"/>
    </row>
    <row r="66" spans="2:14" ht="120" x14ac:dyDescent="0.25">
      <c r="B66" s="375"/>
      <c r="C66" s="376" t="s">
        <v>44</v>
      </c>
      <c r="D66" s="366" t="s">
        <v>53</v>
      </c>
      <c r="E66" s="171" t="str">
        <f>+Autodiagnóstico!G69</f>
        <v>¿Durante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v>
      </c>
      <c r="F66" s="146">
        <f>+Autodiagnóstico!H69</f>
        <v>1</v>
      </c>
      <c r="G66" s="222"/>
      <c r="H66" s="223"/>
      <c r="I66" s="224" t="s">
        <v>126</v>
      </c>
      <c r="J66" s="224" t="s">
        <v>93</v>
      </c>
      <c r="K66" s="148"/>
      <c r="L66" s="147"/>
      <c r="M66" s="149"/>
      <c r="N66" s="28"/>
    </row>
    <row r="67" spans="2:14" ht="120" x14ac:dyDescent="0.25">
      <c r="B67" s="375"/>
      <c r="C67" s="307"/>
      <c r="D67" s="367"/>
      <c r="E67" s="169" t="str">
        <f>+Autodiagnóstico!G70</f>
        <v>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v>
      </c>
      <c r="F67" s="398">
        <f>+Autodiagnóstico!H70</f>
        <v>1</v>
      </c>
      <c r="G67" s="216"/>
      <c r="H67" s="217"/>
      <c r="I67" s="218" t="s">
        <v>126</v>
      </c>
      <c r="J67" s="218" t="s">
        <v>93</v>
      </c>
      <c r="K67" s="140"/>
      <c r="L67" s="139"/>
      <c r="M67" s="141"/>
      <c r="N67" s="28"/>
    </row>
    <row r="68" spans="2:14" ht="120" x14ac:dyDescent="0.25">
      <c r="B68" s="375"/>
      <c r="C68" s="307"/>
      <c r="D68" s="367"/>
      <c r="E68" s="169" t="str">
        <f>+Autodiagnóstico!G71</f>
        <v>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v>
      </c>
      <c r="F68" s="399"/>
      <c r="G68" s="216"/>
      <c r="H68" s="217"/>
      <c r="I68" s="218" t="s">
        <v>126</v>
      </c>
      <c r="J68" s="218" t="s">
        <v>93</v>
      </c>
      <c r="K68" s="140"/>
      <c r="L68" s="139"/>
      <c r="M68" s="141"/>
      <c r="N68" s="28"/>
    </row>
    <row r="69" spans="2:14" ht="120" x14ac:dyDescent="0.25">
      <c r="B69" s="375"/>
      <c r="C69" s="307"/>
      <c r="D69" s="367"/>
      <c r="E69" s="169" t="str">
        <f>+Autodiagnóstico!G72</f>
        <v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v>
      </c>
      <c r="F69" s="138">
        <f>+Autodiagnóstico!H72</f>
        <v>1</v>
      </c>
      <c r="G69" s="216" t="s">
        <v>112</v>
      </c>
      <c r="H69" s="217"/>
      <c r="I69" s="218" t="s">
        <v>126</v>
      </c>
      <c r="J69" s="218" t="s">
        <v>93</v>
      </c>
      <c r="K69" s="140"/>
      <c r="L69" s="139"/>
      <c r="M69" s="141"/>
      <c r="N69" s="28"/>
    </row>
    <row r="70" spans="2:14" ht="176.25" customHeight="1" x14ac:dyDescent="0.25">
      <c r="B70" s="375"/>
      <c r="C70" s="307"/>
      <c r="D70" s="367"/>
      <c r="E70" s="169" t="str">
        <f>+Autodiagnóstico!G73</f>
        <v>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v>
      </c>
      <c r="F70" s="398">
        <f>+Autodiagnóstico!H73</f>
        <v>1</v>
      </c>
      <c r="G70" s="216" t="s">
        <v>114</v>
      </c>
      <c r="H70" s="217"/>
      <c r="I70" s="218" t="s">
        <v>126</v>
      </c>
      <c r="J70" s="218" t="s">
        <v>93</v>
      </c>
      <c r="K70" s="140"/>
      <c r="L70" s="139"/>
      <c r="M70" s="141"/>
      <c r="N70" s="28"/>
    </row>
    <row r="71" spans="2:14" ht="114" customHeight="1" x14ac:dyDescent="0.25">
      <c r="B71" s="375"/>
      <c r="C71" s="307"/>
      <c r="D71" s="367"/>
      <c r="E71" s="169" t="str">
        <f>+Autodiagnóstico!G74</f>
        <v>En el periodo evaluado, la entidad contó con un inventario de activos de información acorde a la metodología planteada
a. Sí
b. En Desarrollo/En proceso
c. No.</v>
      </c>
      <c r="F71" s="399"/>
      <c r="G71" s="216" t="s">
        <v>113</v>
      </c>
      <c r="H71" s="217"/>
      <c r="I71" s="218" t="s">
        <v>126</v>
      </c>
      <c r="J71" s="218" t="s">
        <v>93</v>
      </c>
      <c r="K71" s="140"/>
      <c r="L71" s="139"/>
      <c r="M71" s="141"/>
      <c r="N71" s="28"/>
    </row>
    <row r="72" spans="2:14" ht="129.75" customHeight="1" x14ac:dyDescent="0.25">
      <c r="B72" s="375"/>
      <c r="C72" s="307"/>
      <c r="D72" s="367"/>
      <c r="E72" s="169" t="str">
        <f>+Autodiagnóstico!G75</f>
        <v>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v>
      </c>
      <c r="F72" s="398">
        <f>+Autodiagnóstico!H75</f>
        <v>1</v>
      </c>
      <c r="G72" s="216" t="s">
        <v>115</v>
      </c>
      <c r="H72" s="217"/>
      <c r="I72" s="218" t="s">
        <v>126</v>
      </c>
      <c r="J72" s="218" t="s">
        <v>93</v>
      </c>
      <c r="K72" s="140"/>
      <c r="L72" s="139"/>
      <c r="M72" s="141"/>
      <c r="N72" s="28"/>
    </row>
    <row r="73" spans="2:14" ht="139.5" customHeight="1" x14ac:dyDescent="0.25">
      <c r="B73" s="375"/>
      <c r="C73" s="307"/>
      <c r="D73" s="367"/>
      <c r="E73" s="169" t="str">
        <f>+Autodiagnóstico!G76</f>
        <v>En el periodo evaluado, la entidad realizó la identificación, análisis y evaluación de los riesgos de seguridad y privacidad de la información conforme a la metodología planteada
a. Sí
b. En Desarrollo/En Proceso
b. No</v>
      </c>
      <c r="F73" s="400"/>
      <c r="G73" s="216" t="s">
        <v>116</v>
      </c>
      <c r="H73" s="217"/>
      <c r="I73" s="218" t="s">
        <v>126</v>
      </c>
      <c r="J73" s="218" t="s">
        <v>93</v>
      </c>
      <c r="K73" s="140"/>
      <c r="L73" s="139"/>
      <c r="M73" s="141"/>
      <c r="N73" s="28"/>
    </row>
    <row r="74" spans="2:14" ht="135.75" customHeight="1" x14ac:dyDescent="0.25">
      <c r="B74" s="375"/>
      <c r="C74" s="307"/>
      <c r="D74" s="367"/>
      <c r="E74" s="169" t="str">
        <f>+Autodiagnóstico!G77</f>
        <v>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v>
      </c>
      <c r="F74" s="399"/>
      <c r="G74" s="216"/>
      <c r="H74" s="217"/>
      <c r="I74" s="218" t="s">
        <v>126</v>
      </c>
      <c r="J74" s="218" t="s">
        <v>93</v>
      </c>
      <c r="K74" s="140"/>
      <c r="L74" s="139"/>
      <c r="M74" s="141"/>
      <c r="N74" s="28"/>
    </row>
    <row r="75" spans="2:14" ht="135" customHeight="1" x14ac:dyDescent="0.25">
      <c r="B75" s="375"/>
      <c r="C75" s="307"/>
      <c r="D75" s="367"/>
      <c r="E75" s="169" t="str">
        <f>+Autodiagnóstico!G78</f>
        <v>La entidad formuló un plan de capacitación, sensibilización y comunicación de las políticas y buenas prácticas que mitiguen los riesgos de seguridad de la información a los que están expuestos los funcionarios</v>
      </c>
      <c r="F75" s="398">
        <f>+Autodiagnóstico!H78</f>
        <v>1</v>
      </c>
      <c r="G75" s="216" t="s">
        <v>117</v>
      </c>
      <c r="H75" s="217"/>
      <c r="I75" s="218" t="s">
        <v>126</v>
      </c>
      <c r="J75" s="218" t="s">
        <v>93</v>
      </c>
      <c r="K75" s="140"/>
      <c r="L75" s="139"/>
      <c r="M75" s="141"/>
      <c r="N75" s="28"/>
    </row>
    <row r="76" spans="2:14" ht="163.5" customHeight="1" x14ac:dyDescent="0.25">
      <c r="B76" s="375"/>
      <c r="C76" s="307"/>
      <c r="D76" s="367"/>
      <c r="E76" s="172" t="str">
        <f>+Autodiagnóstico!G79</f>
        <v>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v>
      </c>
      <c r="F76" s="397"/>
      <c r="G76" s="225" t="s">
        <v>118</v>
      </c>
      <c r="H76" s="226"/>
      <c r="I76" s="227" t="s">
        <v>126</v>
      </c>
      <c r="J76" s="227" t="s">
        <v>93</v>
      </c>
      <c r="K76" s="152"/>
      <c r="L76" s="151"/>
      <c r="M76" s="153"/>
      <c r="N76" s="28"/>
    </row>
    <row r="77" spans="2:14" ht="135" customHeight="1" x14ac:dyDescent="0.25">
      <c r="B77" s="375"/>
      <c r="C77" s="307"/>
      <c r="D77" s="367" t="s">
        <v>67</v>
      </c>
      <c r="E77" s="168" t="str">
        <f>+Autodiagnóstico!G80</f>
        <v>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v>
      </c>
      <c r="F77" s="134">
        <f>+Autodiagnóstico!H80</f>
        <v>1</v>
      </c>
      <c r="G77" s="213"/>
      <c r="H77" s="214"/>
      <c r="I77" s="215" t="s">
        <v>126</v>
      </c>
      <c r="J77" s="215" t="s">
        <v>93</v>
      </c>
      <c r="K77" s="136"/>
      <c r="L77" s="135"/>
      <c r="M77" s="137"/>
      <c r="N77" s="28"/>
    </row>
    <row r="78" spans="2:14" ht="174" customHeight="1" x14ac:dyDescent="0.25">
      <c r="B78" s="375"/>
      <c r="C78" s="307"/>
      <c r="D78" s="367"/>
      <c r="E78" s="169" t="str">
        <f>+Autodiagnóstico!G81</f>
        <v>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v>
      </c>
      <c r="F78" s="138">
        <f>+Autodiagnóstico!H81</f>
        <v>1</v>
      </c>
      <c r="G78" s="216"/>
      <c r="H78" s="217"/>
      <c r="I78" s="218" t="s">
        <v>126</v>
      </c>
      <c r="J78" s="218" t="s">
        <v>93</v>
      </c>
      <c r="K78" s="140"/>
      <c r="L78" s="139"/>
      <c r="M78" s="141"/>
      <c r="N78" s="28"/>
    </row>
    <row r="79" spans="2:14" ht="158.25" customHeight="1" x14ac:dyDescent="0.25">
      <c r="B79" s="375"/>
      <c r="C79" s="307"/>
      <c r="D79" s="367"/>
      <c r="E79" s="172" t="str">
        <f>+Autodiagnóstico!G82</f>
        <v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v>
      </c>
      <c r="F79" s="150">
        <f>+Autodiagnóstico!H82</f>
        <v>1</v>
      </c>
      <c r="G79" s="225" t="s">
        <v>117</v>
      </c>
      <c r="H79" s="226"/>
      <c r="I79" s="227" t="s">
        <v>126</v>
      </c>
      <c r="J79" s="227" t="s">
        <v>93</v>
      </c>
      <c r="K79" s="152"/>
      <c r="L79" s="151"/>
      <c r="M79" s="153"/>
      <c r="N79" s="28"/>
    </row>
    <row r="80" spans="2:14" ht="205.5" customHeight="1" x14ac:dyDescent="0.25">
      <c r="B80" s="375"/>
      <c r="C80" s="307"/>
      <c r="D80" s="393" t="s">
        <v>184</v>
      </c>
      <c r="E80" s="168" t="str">
        <f>+Autodiagnóstico!G83</f>
        <v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v>
      </c>
      <c r="F80" s="134">
        <f>+Autodiagnóstico!H83</f>
        <v>1</v>
      </c>
      <c r="G80" s="213" t="s">
        <v>120</v>
      </c>
      <c r="H80" s="214"/>
      <c r="I80" s="215" t="s">
        <v>126</v>
      </c>
      <c r="J80" s="215" t="s">
        <v>93</v>
      </c>
      <c r="K80" s="136"/>
      <c r="L80" s="135"/>
      <c r="M80" s="137"/>
      <c r="N80" s="28"/>
    </row>
    <row r="81" spans="2:14" ht="147" customHeight="1" x14ac:dyDescent="0.25">
      <c r="B81" s="375"/>
      <c r="C81" s="307"/>
      <c r="D81" s="395"/>
      <c r="E81" s="172" t="str">
        <f>+Autodiagnóstico!G87</f>
        <v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v>
      </c>
      <c r="F81" s="150">
        <f>+Autodiagnóstico!H87</f>
        <v>1</v>
      </c>
      <c r="G81" s="225" t="s">
        <v>121</v>
      </c>
      <c r="H81" s="226"/>
      <c r="I81" s="227" t="s">
        <v>126</v>
      </c>
      <c r="J81" s="227" t="s">
        <v>93</v>
      </c>
      <c r="K81" s="152"/>
      <c r="L81" s="151"/>
      <c r="M81" s="153"/>
      <c r="N81" s="28"/>
    </row>
    <row r="82" spans="2:14" ht="132.75" customHeight="1" x14ac:dyDescent="0.25">
      <c r="B82" s="375"/>
      <c r="C82" s="307"/>
      <c r="D82" s="367" t="s">
        <v>111</v>
      </c>
      <c r="E82" s="163" t="str">
        <f>+Autodiagnóstico!G90</f>
        <v>La entidad contó con un proceso de identificación de infraestructura crítica, lo aplicó y comunicó los resultados a las partes interesadas</v>
      </c>
      <c r="F82" s="95">
        <f>+Autodiagnóstico!H90</f>
        <v>1</v>
      </c>
      <c r="G82" s="189"/>
      <c r="H82" s="190"/>
      <c r="I82" s="196" t="s">
        <v>126</v>
      </c>
      <c r="J82" s="196" t="s">
        <v>93</v>
      </c>
      <c r="K82" s="98"/>
      <c r="L82" s="84"/>
      <c r="M82" s="85"/>
      <c r="N82" s="28"/>
    </row>
    <row r="83" spans="2:14" ht="131.25" customHeight="1" x14ac:dyDescent="0.25">
      <c r="B83" s="375"/>
      <c r="C83" s="307"/>
      <c r="D83" s="367"/>
      <c r="E83" s="158" t="str">
        <f>+Autodiagnóstico!G91</f>
        <v>Indique si el tiempo en promedio que demoró la entidad en corregir sus vulnerabilidades luego de ser reportadas por el COLCERT tardó:
a. Minutos
b. Horas
c. Días
d. Semanas
e. La entidad no ha recibido reporte de COLCERT</v>
      </c>
      <c r="F83" s="96">
        <f>+Autodiagnóstico!H91</f>
        <v>1</v>
      </c>
      <c r="G83" s="177"/>
      <c r="H83" s="178"/>
      <c r="I83" s="197" t="s">
        <v>126</v>
      </c>
      <c r="J83" s="197" t="s">
        <v>93</v>
      </c>
      <c r="K83" s="81"/>
      <c r="L83" s="82"/>
      <c r="M83" s="83"/>
      <c r="N83" s="28"/>
    </row>
    <row r="84" spans="2:14" ht="117.75" customHeight="1" x14ac:dyDescent="0.25">
      <c r="B84" s="375"/>
      <c r="C84" s="307"/>
      <c r="D84" s="367"/>
      <c r="E84" s="173" t="str">
        <f>+Autodiagnóstico!G92</f>
        <v>La entidad intercambió información de incidentes de seguridad con la entidad cabeza de sector o de ser necesario con el Colcert.</v>
      </c>
      <c r="F84" s="155">
        <f>+Autodiagnóstico!H92</f>
        <v>1</v>
      </c>
      <c r="G84" s="228"/>
      <c r="H84" s="229"/>
      <c r="I84" s="230" t="s">
        <v>126</v>
      </c>
      <c r="J84" s="229" t="s">
        <v>93</v>
      </c>
      <c r="K84" s="154"/>
      <c r="L84" s="154"/>
      <c r="M84" s="156"/>
      <c r="N84" s="28"/>
    </row>
    <row r="85" spans="2:14" ht="5.25" customHeight="1" thickBot="1" x14ac:dyDescent="0.3">
      <c r="B85" s="131"/>
      <c r="C85" s="71"/>
      <c r="D85" s="71"/>
      <c r="E85" s="71"/>
      <c r="F85" s="132"/>
      <c r="G85" s="71"/>
      <c r="H85" s="71"/>
      <c r="I85" s="133"/>
      <c r="J85" s="71"/>
      <c r="K85" s="71"/>
      <c r="L85" s="71"/>
      <c r="M85" s="71"/>
      <c r="N85" s="73"/>
    </row>
    <row r="86" spans="2:14" x14ac:dyDescent="0.25">
      <c r="I86" s="130"/>
    </row>
    <row r="87" spans="2:14" x14ac:dyDescent="0.25">
      <c r="I87" s="130"/>
    </row>
    <row r="88" spans="2:14" x14ac:dyDescent="0.25">
      <c r="I88" s="130"/>
    </row>
    <row r="89" spans="2:14" x14ac:dyDescent="0.25">
      <c r="I89" s="130"/>
    </row>
    <row r="90" spans="2:14" x14ac:dyDescent="0.25">
      <c r="I90" s="130"/>
    </row>
    <row r="91" spans="2:14" x14ac:dyDescent="0.25">
      <c r="I91" s="130"/>
    </row>
    <row r="92" spans="2:14" ht="15.75" x14ac:dyDescent="0.25">
      <c r="E92" s="231" t="s">
        <v>32</v>
      </c>
      <c r="I92" s="130"/>
    </row>
    <row r="93" spans="2:14" x14ac:dyDescent="0.25">
      <c r="I93" s="130"/>
    </row>
    <row r="94" spans="2:14" x14ac:dyDescent="0.25">
      <c r="I94" s="130"/>
    </row>
    <row r="95" spans="2:14" x14ac:dyDescent="0.25">
      <c r="I95" s="130"/>
    </row>
    <row r="96" spans="2:14" x14ac:dyDescent="0.25">
      <c r="I96" s="130"/>
    </row>
    <row r="97" spans="9:9" hidden="1" x14ac:dyDescent="0.25">
      <c r="I97" s="130"/>
    </row>
    <row r="98" spans="9:9" hidden="1" x14ac:dyDescent="0.25">
      <c r="I98" s="130"/>
    </row>
    <row r="99" spans="9:9" hidden="1" x14ac:dyDescent="0.25">
      <c r="I99" s="130"/>
    </row>
    <row r="100" spans="9:9" hidden="1" x14ac:dyDescent="0.25">
      <c r="I100" s="130"/>
    </row>
    <row r="101" spans="9:9" hidden="1" x14ac:dyDescent="0.25">
      <c r="I101" s="130"/>
    </row>
    <row r="102" spans="9:9" hidden="1" x14ac:dyDescent="0.25">
      <c r="I102" s="7"/>
    </row>
    <row r="103" spans="9:9" hidden="1" x14ac:dyDescent="0.25"/>
    <row r="104" spans="9:9" hidden="1" x14ac:dyDescent="0.25"/>
    <row r="105" spans="9:9" hidden="1" x14ac:dyDescent="0.25"/>
    <row r="106" spans="9:9" hidden="1" x14ac:dyDescent="0.25"/>
    <row r="107" spans="9:9" hidden="1" x14ac:dyDescent="0.25"/>
    <row r="108" spans="9:9" hidden="1" x14ac:dyDescent="0.25"/>
    <row r="109" spans="9:9" hidden="1" x14ac:dyDescent="0.25"/>
    <row r="110" spans="9:9" hidden="1" x14ac:dyDescent="0.25"/>
    <row r="111" spans="9:9" hidden="1" x14ac:dyDescent="0.25"/>
    <row r="112" spans="9: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sheetData>
  <protectedRanges>
    <protectedRange sqref="K7:M84" name="Planeacion"/>
  </protectedRanges>
  <mergeCells count="39">
    <mergeCell ref="C30:C65"/>
    <mergeCell ref="C66:C84"/>
    <mergeCell ref="F58:F59"/>
    <mergeCell ref="F67:F68"/>
    <mergeCell ref="F70:F71"/>
    <mergeCell ref="F72:F74"/>
    <mergeCell ref="F75:F76"/>
    <mergeCell ref="D77:D79"/>
    <mergeCell ref="D82:D84"/>
    <mergeCell ref="D80:D81"/>
    <mergeCell ref="B7:B84"/>
    <mergeCell ref="C7:C18"/>
    <mergeCell ref="C19:C29"/>
    <mergeCell ref="C3:M3"/>
    <mergeCell ref="C5:C6"/>
    <mergeCell ref="D5:D6"/>
    <mergeCell ref="E5:E6"/>
    <mergeCell ref="M5:M6"/>
    <mergeCell ref="K5:K6"/>
    <mergeCell ref="L5:L6"/>
    <mergeCell ref="J5:J6"/>
    <mergeCell ref="I5:I6"/>
    <mergeCell ref="H5:H6"/>
    <mergeCell ref="G5:G6"/>
    <mergeCell ref="D23:D25"/>
    <mergeCell ref="D7:D12"/>
    <mergeCell ref="F5:F6"/>
    <mergeCell ref="D30:D34"/>
    <mergeCell ref="D56:D59"/>
    <mergeCell ref="D60:D65"/>
    <mergeCell ref="D66:D76"/>
    <mergeCell ref="D15:D18"/>
    <mergeCell ref="D19:D22"/>
    <mergeCell ref="D26:D27"/>
    <mergeCell ref="D28:D29"/>
    <mergeCell ref="D35:D38"/>
    <mergeCell ref="D39:D42"/>
    <mergeCell ref="D43:D48"/>
    <mergeCell ref="D49:D54"/>
  </mergeCells>
  <conditionalFormatting sqref="J19:J27">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F7:F84">
    <cfRule type="cellIs" dxfId="4" priority="17" operator="between">
      <formula>81</formula>
      <formula>100</formula>
    </cfRule>
    <cfRule type="cellIs" dxfId="3" priority="18" operator="between">
      <formula>61</formula>
      <formula>80</formula>
    </cfRule>
    <cfRule type="cellIs" dxfId="2" priority="19" operator="between">
      <formula>41</formula>
      <formula>60</formula>
    </cfRule>
    <cfRule type="cellIs" dxfId="1" priority="20" operator="between">
      <formula>21</formula>
      <formula>40</formula>
    </cfRule>
    <cfRule type="cellIs" dxfId="0" priority="21" operator="between">
      <formula>1</formula>
      <formula>20</formula>
    </cfRule>
  </conditionalFormatting>
  <pageMargins left="0.7" right="0.7" top="0.75" bottom="0.75" header="0.3" footer="0.3"/>
  <pageSetup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Antonela</cp:lastModifiedBy>
  <dcterms:created xsi:type="dcterms:W3CDTF">2016-12-25T14:51:07Z</dcterms:created>
  <dcterms:modified xsi:type="dcterms:W3CDTF">2018-11-28T22:42:48Z</dcterms:modified>
</cp:coreProperties>
</file>